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600" windowHeight="9735" tabRatio="748" firstSheet="1" activeTab="1"/>
  </bookViews>
  <sheets>
    <sheet name="Лист4" sheetId="29" state="hidden" r:id="rId1"/>
    <sheet name="Услуги" sheetId="39" r:id="rId2"/>
    <sheet name="Работы" sheetId="40" r:id="rId3"/>
  </sheets>
  <definedNames>
    <definedName name="_xlnm.Print_Area" localSheetId="2">Работы!$A$1:$M$48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40"/>
  <c r="I20"/>
  <c r="J14"/>
  <c r="I17"/>
  <c r="I18"/>
  <c r="I19"/>
  <c r="I21"/>
  <c r="I23"/>
  <c r="I24"/>
  <c r="I25"/>
  <c r="I27"/>
  <c r="I28"/>
  <c r="I30"/>
  <c r="I31"/>
  <c r="I16"/>
  <c r="I14"/>
  <c r="I12"/>
  <c r="I10"/>
  <c r="J10" s="1"/>
  <c r="M14" i="39"/>
  <c r="J14"/>
  <c r="I14"/>
  <c r="J28" i="40" l="1"/>
  <c r="J24"/>
  <c r="J20"/>
  <c r="J18"/>
</calcChain>
</file>

<file path=xl/sharedStrings.xml><?xml version="1.0" encoding="utf-8"?>
<sst xmlns="http://schemas.openxmlformats.org/spreadsheetml/2006/main" count="154" uniqueCount="73">
  <si>
    <t>Фактическое значение за отчетный финансовый год</t>
  </si>
  <si>
    <t xml:space="preserve"> Источник информации о фактическом значении показателя</t>
  </si>
  <si>
    <t>%</t>
  </si>
  <si>
    <t>Единица измерения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</si>
  <si>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</si>
  <si>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</si>
  <si>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</si>
  <si>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</si>
  <si>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</si>
  <si>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</si>
  <si>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</si>
  <si>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</si>
  <si>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</si>
  <si>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</si>
  <si>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</si>
  <si>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</si>
  <si>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</si>
  <si>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</si>
  <si>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</si>
  <si>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</si>
  <si>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Муниципальное бюджетное учреждение Молодежный центр "Информационное молодежное агентство"</t>
  </si>
  <si>
    <t>Организация отдыха детей и молодежи</t>
  </si>
  <si>
    <t>Ед.</t>
  </si>
  <si>
    <t>Орагнизация и проведение досуговых мероприятий для молодых людей</t>
  </si>
  <si>
    <t>Количество человек</t>
  </si>
  <si>
    <t xml:space="preserve">Чел. </t>
  </si>
  <si>
    <t>Журнал регистрации потребителей муниципальной услуги</t>
  </si>
  <si>
    <t>МБУ МЦ "ИМА"</t>
  </si>
  <si>
    <t>Организация деятельности специализированных  (профильных) лагерей</t>
  </si>
  <si>
    <t xml:space="preserve">Работа 1 </t>
  </si>
  <si>
    <t>Количество мероприятий</t>
  </si>
  <si>
    <t>Организация мероприятий в сфере молодежной политики, направленных на гражданское и патриотическое воспитание толерантности в молодежной среде, формирование правовых, культурных и нравственных ценностей среди молодежи</t>
  </si>
  <si>
    <t xml:space="preserve">Работа 2 </t>
  </si>
  <si>
    <t>Значение показателя считается нарастающим итогом с начала года</t>
  </si>
  <si>
    <t>Ежемесячный план работы учреждения; Отчет о реализации каждого мероприятия; Интернет-сайт учреждения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</si>
  <si>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развитие гражданской активности молодежи и формирование здорового образа жизни</t>
  </si>
  <si>
    <t xml:space="preserve">Работа 3 </t>
  </si>
  <si>
    <t>Показатель качества 1</t>
  </si>
  <si>
    <t>Организация досуга детей, подростков и молодежи</t>
  </si>
  <si>
    <t xml:space="preserve">Работа 4 </t>
  </si>
  <si>
    <t>Количество участников</t>
  </si>
  <si>
    <t>Чел.</t>
  </si>
  <si>
    <t>Количество человек, вовлеченных в мероприятия</t>
  </si>
  <si>
    <t>Показатель качества 2</t>
  </si>
  <si>
    <t xml:space="preserve">к Порядку и условиям формирования муниципального задания в отношении муниципальных учреждений и финансового обеспечения выполнения муниципального задания </t>
  </si>
  <si>
    <t>Количество трудоустроенных</t>
  </si>
  <si>
    <t>Значение показателя считается нарастающим итогом с начала года; Работа в I квартале не оказывается</t>
  </si>
  <si>
    <t>Список трудовых отрядов</t>
  </si>
  <si>
    <t>Работа 5</t>
  </si>
  <si>
    <t>Работа 6</t>
  </si>
  <si>
    <t>Организация и проведение культурно-массовых мероприятий</t>
  </si>
  <si>
    <t xml:space="preserve">Показатель качества </t>
  </si>
  <si>
    <t>Показатель качества 3</t>
  </si>
  <si>
    <t xml:space="preserve"> Отсутствие обоснованных жалоб потребителей к качеству выполняемой работы</t>
  </si>
  <si>
    <t>Обеспечение информационного сопровождения мероприятий</t>
  </si>
  <si>
    <t>Отсутствие обоснованных претензий потребителей к качеству предоставляемой работы</t>
  </si>
  <si>
    <t xml:space="preserve"> Динамика проведенных консультаций по сравнению с предыдущим годом</t>
  </si>
  <si>
    <t>Доля участников мероприятий к предыдущему отчетному периоду</t>
  </si>
  <si>
    <t>Количество участников мероприятий</t>
  </si>
  <si>
    <t>Доля фактического количества проведенных мероприятий</t>
  </si>
  <si>
    <t>Проведение мероприятий в соответствии с планом</t>
  </si>
  <si>
    <t>Количество проведенных мероприятий</t>
  </si>
  <si>
    <t>Журнал регистрации жалоб от потребителей муниципальных работ МБУ МЦ "Информационное молодежное агентство"</t>
  </si>
  <si>
    <t xml:space="preserve">                                                  </t>
  </si>
  <si>
    <t>Директор МБУ МЦ "ИМА"                                                                                                М.А. Абузова</t>
  </si>
  <si>
    <t>Данная услуга предоставляется в каникулярное время: во время весенних каникул (20 человек), летних каникул (20 человек), осенних каникул (10 человек)</t>
  </si>
  <si>
    <t>Значение показателя считается нарастающим итогом с начала года. Количество оказанных косультаций за 2021 год - 512</t>
  </si>
  <si>
    <r>
      <t xml:space="preserve">Сводный отчет о фактическом исполнении муниципального задания   Муниципальным бюджетным учреждением Молодежный центр "Информационное молодежное агентство"в отчетном 2022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(II квартал)</t>
    </r>
  </si>
  <si>
    <t>Фактическое значение за отчетный финансовый год 2 квартал</t>
  </si>
  <si>
    <t>В связи с недостаточным финансированием проведение палаточного лагеря в 2022 году было отменено. В связи с чем были проведены военно-полевые сборы  «Школа мужества» с воспитанниками военно-патриотических клубов, юнармейцами и молодежью города Шарыпово.</t>
  </si>
  <si>
    <t>Список участников сборов</t>
  </si>
  <si>
    <t>План проведения сборов; Отчет о реализации каждого мероприятия; Интернет-сайт учреждения</t>
  </si>
  <si>
    <r>
      <t xml:space="preserve">Сводный отчет о фактическом исполнении муниципального задания  Муниципальным бюджетным учреждением Молодежный центр "Информационное молодежное агентство" в отчетном 2022 финансовом году                   </t>
    </r>
    <r>
      <rPr>
        <b/>
        <sz val="14"/>
        <color theme="1"/>
        <rFont val="Times New Roman"/>
        <family val="1"/>
        <charset val="204"/>
      </rPr>
      <t>(II квартал)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</si>
</sst>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9" fontId="13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9" fontId="10" fillId="2" borderId="1" xfId="0" applyNumberFormat="1" applyFont="1" applyFill="1" applyBorder="1" applyAlignment="1">
      <alignment horizontal="center" vertical="top"/>
    </xf>
    <xf numFmtId="9" fontId="10" fillId="2" borderId="2" xfId="0" applyNumberFormat="1" applyFont="1" applyFill="1" applyBorder="1" applyAlignment="1">
      <alignment horizontal="center" vertical="top"/>
    </xf>
    <xf numFmtId="9" fontId="10" fillId="2" borderId="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9" fontId="5" fillId="0" borderId="2" xfId="0" applyNumberFormat="1" applyFon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5" fillId="0" borderId="2" xfId="3" applyFont="1" applyBorder="1" applyAlignment="1">
      <alignment horizontal="center" vertical="center" wrapText="1"/>
    </xf>
    <xf numFmtId="9" fontId="0" fillId="0" borderId="5" xfId="3" applyFont="1" applyBorder="1" applyAlignment="1">
      <alignment horizontal="center" vertical="center"/>
    </xf>
    <xf numFmtId="9" fontId="5" fillId="2" borderId="2" xfId="3" applyFont="1" applyFill="1" applyBorder="1" applyAlignment="1">
      <alignment horizontal="center" vertical="center" wrapText="1"/>
    </xf>
    <xf numFmtId="9" fontId="0" fillId="0" borderId="6" xfId="3" applyFont="1" applyBorder="1" applyAlignment="1">
      <alignment horizontal="center" vertical="center"/>
    </xf>
    <xf numFmtId="9" fontId="10" fillId="2" borderId="2" xfId="3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9" fontId="5" fillId="0" borderId="0" xfId="0" applyNumberFormat="1" applyFont="1"/>
    <xf numFmtId="9" fontId="4" fillId="0" borderId="1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6" fillId="0" borderId="0" xfId="0" applyFont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2"/>
    <cellStyle name="Процентный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"/>
  <sheetViews>
    <sheetView tabSelected="1" view="pageBreakPreview" zoomScale="63" zoomScaleSheetLayoutView="63" workbookViewId="0">
      <selection activeCell="K14" sqref="K14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5.710937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6" t="s">
        <v>15</v>
      </c>
    </row>
    <row r="2" spans="1:13" s="1" customFormat="1" ht="18.75">
      <c r="L2" s="6" t="s">
        <v>12</v>
      </c>
    </row>
    <row r="3" spans="1:13" s="1" customFormat="1" ht="18.75">
      <c r="L3" s="6" t="s">
        <v>13</v>
      </c>
    </row>
    <row r="4" spans="1:13" s="1" customFormat="1" ht="18.75">
      <c r="L4" s="6" t="s">
        <v>14</v>
      </c>
    </row>
    <row r="5" spans="1:13" s="1" customFormat="1" ht="18.75">
      <c r="L5" s="7"/>
    </row>
    <row r="6" spans="1:13" s="1" customFormat="1" ht="15.75">
      <c r="L6" s="5"/>
    </row>
    <row r="7" spans="1:13" s="1" customFormat="1" ht="15.75">
      <c r="L7" s="5"/>
    </row>
    <row r="8" spans="1:13" s="1" customFormat="1" ht="15" customHeight="1">
      <c r="E8" s="48" t="s">
        <v>67</v>
      </c>
      <c r="F8" s="48"/>
      <c r="G8" s="48"/>
      <c r="H8" s="48"/>
      <c r="I8" s="48"/>
      <c r="J8" s="48"/>
    </row>
    <row r="9" spans="1:13" s="1" customFormat="1" ht="46.5" customHeight="1">
      <c r="E9" s="48"/>
      <c r="F9" s="48"/>
      <c r="G9" s="48"/>
      <c r="H9" s="48"/>
      <c r="I9" s="48"/>
      <c r="J9" s="48"/>
    </row>
    <row r="10" spans="1:13" s="1" customFormat="1" ht="37.5" customHeight="1">
      <c r="E10" s="48"/>
      <c r="F10" s="48"/>
      <c r="G10" s="48"/>
      <c r="H10" s="48"/>
      <c r="I10" s="48"/>
      <c r="J10" s="48"/>
    </row>
    <row r="11" spans="1:13" s="1" customFormat="1"/>
    <row r="12" spans="1:13" ht="112.5" customHeight="1">
      <c r="A12" s="2" t="s">
        <v>5</v>
      </c>
      <c r="B12" s="2" t="s">
        <v>9</v>
      </c>
      <c r="C12" s="2" t="s">
        <v>19</v>
      </c>
      <c r="D12" s="2" t="s">
        <v>6</v>
      </c>
      <c r="E12" s="3" t="s">
        <v>4</v>
      </c>
      <c r="F12" s="4" t="s">
        <v>3</v>
      </c>
      <c r="G12" s="4" t="s">
        <v>10</v>
      </c>
      <c r="H12" s="4" t="s">
        <v>0</v>
      </c>
      <c r="I12" s="4" t="s">
        <v>11</v>
      </c>
      <c r="J12" s="4" t="s">
        <v>17</v>
      </c>
      <c r="K12" s="4" t="s">
        <v>16</v>
      </c>
      <c r="L12" s="10" t="s">
        <v>1</v>
      </c>
      <c r="M12" s="4" t="s">
        <v>18</v>
      </c>
    </row>
    <row r="13" spans="1:13" ht="29.25" customHeight="1">
      <c r="A13" s="47" t="s">
        <v>20</v>
      </c>
      <c r="B13" s="47" t="s">
        <v>21</v>
      </c>
      <c r="C13" s="49" t="s">
        <v>23</v>
      </c>
      <c r="D13" s="22" t="s">
        <v>7</v>
      </c>
      <c r="E13" s="8"/>
      <c r="F13" s="9"/>
      <c r="G13" s="12"/>
      <c r="H13" s="16"/>
      <c r="I13" s="17"/>
      <c r="J13" s="18"/>
      <c r="K13" s="11"/>
      <c r="L13" s="14"/>
      <c r="M13" s="18"/>
    </row>
    <row r="14" spans="1:13" ht="167.25" customHeight="1">
      <c r="A14" s="47"/>
      <c r="B14" s="47"/>
      <c r="C14" s="49"/>
      <c r="D14" s="22" t="s">
        <v>8</v>
      </c>
      <c r="E14" s="8" t="s">
        <v>24</v>
      </c>
      <c r="F14" s="13" t="s">
        <v>25</v>
      </c>
      <c r="G14" s="9">
        <v>50</v>
      </c>
      <c r="H14" s="89">
        <v>20</v>
      </c>
      <c r="I14" s="19">
        <f>+H14/G14</f>
        <v>0.4</v>
      </c>
      <c r="J14" s="17">
        <f>+H14/G14</f>
        <v>0.4</v>
      </c>
      <c r="K14" s="11" t="s">
        <v>65</v>
      </c>
      <c r="L14" s="15" t="s">
        <v>26</v>
      </c>
      <c r="M14" s="17">
        <f>+(+J14+I14)/2</f>
        <v>0.4</v>
      </c>
    </row>
  </sheetData>
  <mergeCells count="4">
    <mergeCell ref="B13:B14"/>
    <mergeCell ref="A13:A14"/>
    <mergeCell ref="E8:J10"/>
    <mergeCell ref="C13:C1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8"/>
  <sheetViews>
    <sheetView view="pageBreakPreview" topLeftCell="B1" zoomScale="72" zoomScaleSheetLayoutView="72" workbookViewId="0">
      <selection activeCell="J10" sqref="J10:J13"/>
    </sheetView>
  </sheetViews>
  <sheetFormatPr defaultRowHeight="15"/>
  <cols>
    <col min="1" max="1" width="16.42578125" customWidth="1"/>
    <col min="2" max="2" width="31" customWidth="1"/>
    <col min="3" max="3" width="16.42578125" customWidth="1"/>
    <col min="4" max="4" width="14.7109375" customWidth="1"/>
    <col min="5" max="5" width="15.7109375" customWidth="1"/>
    <col min="6" max="6" width="13.28515625" customWidth="1"/>
    <col min="7" max="7" width="16.85546875" customWidth="1"/>
    <col min="8" max="8" width="14.140625" customWidth="1"/>
    <col min="9" max="9" width="15.7109375" style="87" customWidth="1"/>
    <col min="10" max="10" width="18.42578125" customWidth="1"/>
    <col min="11" max="11" width="35.28515625" customWidth="1"/>
    <col min="12" max="12" width="36" customWidth="1"/>
    <col min="13" max="13" width="11.28515625" customWidth="1"/>
  </cols>
  <sheetData>
    <row r="1" spans="1:14" ht="18.75">
      <c r="A1" s="23"/>
      <c r="B1" s="23"/>
      <c r="C1" s="23"/>
      <c r="D1" s="23"/>
      <c r="E1" s="23"/>
      <c r="F1" s="23"/>
      <c r="G1" s="23"/>
      <c r="H1" s="23"/>
      <c r="I1" s="85"/>
      <c r="J1" s="23"/>
      <c r="K1" s="6" t="s">
        <v>15</v>
      </c>
      <c r="M1" s="23"/>
      <c r="N1" s="23"/>
    </row>
    <row r="2" spans="1:14" ht="38.25" customHeight="1">
      <c r="A2" s="23"/>
      <c r="B2" s="23"/>
      <c r="C2" s="23"/>
      <c r="D2" s="23"/>
      <c r="E2" s="23"/>
      <c r="F2" s="23"/>
      <c r="G2" s="23"/>
      <c r="H2" s="23"/>
      <c r="I2" s="85"/>
      <c r="J2" s="23"/>
      <c r="K2" s="80" t="s">
        <v>44</v>
      </c>
      <c r="L2" s="80"/>
      <c r="M2" s="80"/>
      <c r="N2" s="23"/>
    </row>
    <row r="3" spans="1:14" ht="18.75" customHeight="1">
      <c r="A3" s="23"/>
      <c r="B3" s="23"/>
      <c r="C3" s="23"/>
      <c r="D3" s="23"/>
      <c r="E3" s="23"/>
      <c r="F3" s="23"/>
      <c r="G3" s="23"/>
      <c r="H3" s="23"/>
      <c r="I3" s="85"/>
      <c r="J3" s="23"/>
      <c r="K3" s="80"/>
      <c r="L3" s="80"/>
      <c r="M3" s="80"/>
      <c r="N3" s="23"/>
    </row>
    <row r="4" spans="1:14" ht="18.75" customHeight="1">
      <c r="A4" s="23"/>
      <c r="B4" s="23"/>
      <c r="C4" s="23"/>
      <c r="D4" s="23"/>
      <c r="E4" s="23"/>
      <c r="F4" s="23"/>
      <c r="G4" s="23"/>
      <c r="H4" s="23"/>
      <c r="I4" s="85"/>
      <c r="J4" s="23"/>
      <c r="K4" s="80"/>
      <c r="L4" s="80"/>
      <c r="M4" s="80"/>
      <c r="N4" s="23"/>
    </row>
    <row r="5" spans="1:14">
      <c r="A5" s="23"/>
      <c r="B5" s="23"/>
      <c r="C5" s="23"/>
      <c r="D5" s="23"/>
      <c r="E5" s="88" t="s">
        <v>72</v>
      </c>
      <c r="F5" s="88"/>
      <c r="G5" s="88"/>
      <c r="H5" s="88"/>
      <c r="I5" s="88"/>
      <c r="J5" s="88"/>
      <c r="K5" s="23"/>
      <c r="L5" s="23"/>
      <c r="M5" s="23"/>
      <c r="N5" s="23"/>
    </row>
    <row r="6" spans="1:14">
      <c r="A6" s="23"/>
      <c r="B6" s="23"/>
      <c r="C6" s="23"/>
      <c r="D6" s="23"/>
      <c r="E6" s="88"/>
      <c r="F6" s="88"/>
      <c r="G6" s="88"/>
      <c r="H6" s="88"/>
      <c r="I6" s="88"/>
      <c r="J6" s="88"/>
      <c r="K6" s="23"/>
      <c r="L6" s="23"/>
      <c r="M6" s="23"/>
      <c r="N6" s="23"/>
    </row>
    <row r="7" spans="1:14" ht="53.25" customHeight="1">
      <c r="A7" s="23"/>
      <c r="B7" s="23"/>
      <c r="C7" s="23"/>
      <c r="D7" s="23"/>
      <c r="E7" s="88"/>
      <c r="F7" s="88"/>
      <c r="G7" s="88"/>
      <c r="H7" s="88"/>
      <c r="I7" s="88"/>
      <c r="J7" s="88"/>
      <c r="K7" s="23"/>
      <c r="L7" s="23"/>
      <c r="M7" s="23"/>
      <c r="N7" s="23"/>
    </row>
    <row r="8" spans="1:14">
      <c r="A8" s="23"/>
      <c r="B8" s="23"/>
      <c r="C8" s="23"/>
      <c r="D8" s="23"/>
      <c r="E8" s="23"/>
      <c r="F8" s="23"/>
      <c r="G8" s="23"/>
      <c r="H8" s="23"/>
      <c r="I8" s="85"/>
      <c r="J8" s="23"/>
      <c r="K8" s="23"/>
      <c r="L8" s="23"/>
      <c r="M8" s="23"/>
      <c r="N8" s="23"/>
    </row>
    <row r="9" spans="1:14" ht="141.75">
      <c r="A9" s="2" t="s">
        <v>5</v>
      </c>
      <c r="B9" s="2" t="s">
        <v>9</v>
      </c>
      <c r="C9" s="2" t="s">
        <v>19</v>
      </c>
      <c r="D9" s="2" t="s">
        <v>6</v>
      </c>
      <c r="E9" s="4" t="s">
        <v>4</v>
      </c>
      <c r="F9" s="4" t="s">
        <v>3</v>
      </c>
      <c r="G9" s="4" t="s">
        <v>10</v>
      </c>
      <c r="H9" s="4" t="s">
        <v>68</v>
      </c>
      <c r="I9" s="86" t="s">
        <v>11</v>
      </c>
      <c r="J9" s="4" t="s">
        <v>17</v>
      </c>
      <c r="K9" s="4" t="s">
        <v>16</v>
      </c>
      <c r="L9" s="21" t="s">
        <v>1</v>
      </c>
      <c r="M9" s="20" t="s">
        <v>18</v>
      </c>
      <c r="N9" s="23"/>
    </row>
    <row r="10" spans="1:14" s="1" customFormat="1" ht="66" customHeight="1">
      <c r="A10" s="73" t="s">
        <v>27</v>
      </c>
      <c r="B10" s="61" t="s">
        <v>28</v>
      </c>
      <c r="C10" s="77" t="s">
        <v>29</v>
      </c>
      <c r="D10" s="46" t="s">
        <v>37</v>
      </c>
      <c r="E10" s="25" t="s">
        <v>40</v>
      </c>
      <c r="F10" s="26" t="s">
        <v>41</v>
      </c>
      <c r="G10" s="27">
        <v>20</v>
      </c>
      <c r="H10" s="28">
        <v>20</v>
      </c>
      <c r="I10" s="44">
        <f>+H10/G10</f>
        <v>1</v>
      </c>
      <c r="J10" s="69">
        <f>SUM(I10:I13)/3</f>
        <v>1</v>
      </c>
      <c r="K10" s="59" t="s">
        <v>69</v>
      </c>
      <c r="L10" s="25" t="s">
        <v>70</v>
      </c>
      <c r="M10" s="69">
        <f>SUM(J10:J31)/6</f>
        <v>0.77447102425876013</v>
      </c>
      <c r="N10" s="23"/>
    </row>
    <row r="11" spans="1:14" s="1" customFormat="1" ht="105">
      <c r="A11" s="74"/>
      <c r="B11" s="76"/>
      <c r="C11" s="78"/>
      <c r="D11" s="43" t="s">
        <v>43</v>
      </c>
      <c r="E11" s="25" t="s">
        <v>53</v>
      </c>
      <c r="F11" s="26" t="s">
        <v>2</v>
      </c>
      <c r="G11" s="26">
        <v>0</v>
      </c>
      <c r="H11" s="28">
        <v>0</v>
      </c>
      <c r="I11" s="29">
        <v>1</v>
      </c>
      <c r="J11" s="70"/>
      <c r="K11" s="72"/>
      <c r="L11" s="33" t="s">
        <v>62</v>
      </c>
      <c r="M11" s="70"/>
      <c r="N11" s="23"/>
    </row>
    <row r="12" spans="1:14" ht="66" customHeight="1">
      <c r="A12" s="74"/>
      <c r="B12" s="76"/>
      <c r="C12" s="78"/>
      <c r="D12" s="61" t="s">
        <v>8</v>
      </c>
      <c r="E12" s="63" t="s">
        <v>30</v>
      </c>
      <c r="F12" s="65" t="s">
        <v>22</v>
      </c>
      <c r="G12" s="65">
        <v>10</v>
      </c>
      <c r="H12" s="67">
        <v>10</v>
      </c>
      <c r="I12" s="50">
        <f>+H12/G12</f>
        <v>1</v>
      </c>
      <c r="J12" s="70"/>
      <c r="K12" s="72"/>
      <c r="L12" s="59" t="s">
        <v>71</v>
      </c>
      <c r="M12" s="70"/>
      <c r="N12" s="23"/>
    </row>
    <row r="13" spans="1:14" ht="55.15" customHeight="1">
      <c r="A13" s="74"/>
      <c r="B13" s="62"/>
      <c r="C13" s="79"/>
      <c r="D13" s="62"/>
      <c r="E13" s="64"/>
      <c r="F13" s="66"/>
      <c r="G13" s="66"/>
      <c r="H13" s="68"/>
      <c r="I13" s="58"/>
      <c r="J13" s="71"/>
      <c r="K13" s="60"/>
      <c r="L13" s="60"/>
      <c r="M13" s="70"/>
      <c r="N13" s="23"/>
    </row>
    <row r="14" spans="1:14" ht="82.5" customHeight="1">
      <c r="A14" s="74"/>
      <c r="B14" s="81" t="s">
        <v>31</v>
      </c>
      <c r="C14" s="82" t="s">
        <v>32</v>
      </c>
      <c r="D14" s="32" t="s">
        <v>37</v>
      </c>
      <c r="E14" s="25" t="s">
        <v>42</v>
      </c>
      <c r="F14" s="25" t="s">
        <v>41</v>
      </c>
      <c r="G14" s="30">
        <v>700</v>
      </c>
      <c r="H14" s="31">
        <v>350</v>
      </c>
      <c r="I14" s="29">
        <f>+H14/G14</f>
        <v>0.5</v>
      </c>
      <c r="J14" s="50">
        <f>SUM(I14:I17)/4</f>
        <v>0.75</v>
      </c>
      <c r="K14" s="25" t="s">
        <v>33</v>
      </c>
      <c r="L14" s="33" t="s">
        <v>34</v>
      </c>
      <c r="M14" s="70"/>
      <c r="N14" s="23"/>
    </row>
    <row r="15" spans="1:14" s="1" customFormat="1" ht="111" customHeight="1">
      <c r="A15" s="74"/>
      <c r="B15" s="81"/>
      <c r="C15" s="82"/>
      <c r="D15" s="32" t="s">
        <v>43</v>
      </c>
      <c r="E15" s="25" t="s">
        <v>53</v>
      </c>
      <c r="F15" s="25" t="s">
        <v>2</v>
      </c>
      <c r="G15" s="30">
        <v>0</v>
      </c>
      <c r="H15" s="31">
        <v>0</v>
      </c>
      <c r="I15" s="29">
        <v>1</v>
      </c>
      <c r="J15" s="51"/>
      <c r="K15" s="25" t="s">
        <v>33</v>
      </c>
      <c r="L15" s="33" t="s">
        <v>62</v>
      </c>
      <c r="M15" s="70"/>
      <c r="N15" s="23"/>
    </row>
    <row r="16" spans="1:14" s="1" customFormat="1" ht="111" customHeight="1">
      <c r="A16" s="74"/>
      <c r="B16" s="81"/>
      <c r="C16" s="82"/>
      <c r="D16" s="32" t="s">
        <v>52</v>
      </c>
      <c r="E16" s="25" t="s">
        <v>54</v>
      </c>
      <c r="F16" s="25" t="s">
        <v>2</v>
      </c>
      <c r="G16" s="30">
        <v>100</v>
      </c>
      <c r="H16" s="31">
        <v>100</v>
      </c>
      <c r="I16" s="29">
        <f t="shared" ref="I15:I31" si="0">+H16/G16</f>
        <v>1</v>
      </c>
      <c r="J16" s="51"/>
      <c r="K16" s="25"/>
      <c r="L16" s="33" t="s">
        <v>34</v>
      </c>
      <c r="M16" s="70"/>
      <c r="N16" s="23"/>
    </row>
    <row r="17" spans="1:14" ht="77.25" customHeight="1">
      <c r="A17" s="74"/>
      <c r="B17" s="81"/>
      <c r="C17" s="81"/>
      <c r="D17" s="24" t="s">
        <v>8</v>
      </c>
      <c r="E17" s="25" t="s">
        <v>30</v>
      </c>
      <c r="F17" s="25" t="s">
        <v>22</v>
      </c>
      <c r="G17" s="25">
        <v>20</v>
      </c>
      <c r="H17" s="28">
        <v>10</v>
      </c>
      <c r="I17" s="29">
        <f t="shared" si="0"/>
        <v>0.5</v>
      </c>
      <c r="J17" s="52"/>
      <c r="K17" s="25" t="s">
        <v>33</v>
      </c>
      <c r="L17" s="33" t="s">
        <v>34</v>
      </c>
      <c r="M17" s="70"/>
      <c r="N17" s="23"/>
    </row>
    <row r="18" spans="1:14" ht="94.15" customHeight="1">
      <c r="A18" s="74"/>
      <c r="B18" s="81" t="s">
        <v>35</v>
      </c>
      <c r="C18" s="82" t="s">
        <v>36</v>
      </c>
      <c r="D18" s="32" t="s">
        <v>51</v>
      </c>
      <c r="E18" s="25" t="s">
        <v>42</v>
      </c>
      <c r="F18" s="25" t="s">
        <v>41</v>
      </c>
      <c r="G18" s="30">
        <v>700</v>
      </c>
      <c r="H18" s="31">
        <v>350</v>
      </c>
      <c r="I18" s="29">
        <f t="shared" si="0"/>
        <v>0.5</v>
      </c>
      <c r="J18" s="53">
        <f>(I18+I19)/2</f>
        <v>0.5</v>
      </c>
      <c r="K18" s="25" t="s">
        <v>33</v>
      </c>
      <c r="L18" s="33" t="s">
        <v>34</v>
      </c>
      <c r="M18" s="70"/>
      <c r="N18" s="23"/>
    </row>
    <row r="19" spans="1:14" ht="121.15" customHeight="1">
      <c r="A19" s="74"/>
      <c r="B19" s="81"/>
      <c r="C19" s="81"/>
      <c r="D19" s="24" t="s">
        <v>8</v>
      </c>
      <c r="E19" s="25" t="s">
        <v>30</v>
      </c>
      <c r="F19" s="25" t="s">
        <v>22</v>
      </c>
      <c r="G19" s="25">
        <v>20</v>
      </c>
      <c r="H19" s="28">
        <v>10</v>
      </c>
      <c r="I19" s="29">
        <f t="shared" si="0"/>
        <v>0.5</v>
      </c>
      <c r="J19" s="54"/>
      <c r="K19" s="25" t="s">
        <v>33</v>
      </c>
      <c r="L19" s="33" t="s">
        <v>34</v>
      </c>
      <c r="M19" s="70"/>
      <c r="N19" s="23"/>
    </row>
    <row r="20" spans="1:14" ht="63" customHeight="1">
      <c r="A20" s="74"/>
      <c r="B20" s="81" t="s">
        <v>38</v>
      </c>
      <c r="C20" s="82" t="s">
        <v>39</v>
      </c>
      <c r="D20" s="34" t="s">
        <v>37</v>
      </c>
      <c r="E20" s="35" t="s">
        <v>58</v>
      </c>
      <c r="F20" s="35" t="s">
        <v>41</v>
      </c>
      <c r="G20" s="36">
        <v>700</v>
      </c>
      <c r="H20" s="36">
        <v>350</v>
      </c>
      <c r="I20" s="29">
        <f>+H20/G20</f>
        <v>0.5</v>
      </c>
      <c r="J20" s="55">
        <f>(I20+I21+I22+I23)/4</f>
        <v>0.570754716981132</v>
      </c>
      <c r="K20" s="35" t="s">
        <v>33</v>
      </c>
      <c r="L20" s="33" t="s">
        <v>34</v>
      </c>
      <c r="M20" s="70"/>
      <c r="N20" s="23"/>
    </row>
    <row r="21" spans="1:14" s="1" customFormat="1" ht="61.5" customHeight="1">
      <c r="A21" s="74"/>
      <c r="B21" s="81"/>
      <c r="C21" s="82"/>
      <c r="D21" s="34" t="s">
        <v>43</v>
      </c>
      <c r="E21" s="35" t="s">
        <v>45</v>
      </c>
      <c r="F21" s="35" t="s">
        <v>41</v>
      </c>
      <c r="G21" s="36">
        <v>53</v>
      </c>
      <c r="H21" s="36">
        <v>15</v>
      </c>
      <c r="I21" s="29">
        <f t="shared" si="0"/>
        <v>0.28301886792452829</v>
      </c>
      <c r="J21" s="56"/>
      <c r="K21" s="35" t="s">
        <v>46</v>
      </c>
      <c r="L21" s="33" t="s">
        <v>47</v>
      </c>
      <c r="M21" s="70"/>
      <c r="N21" s="23"/>
    </row>
    <row r="22" spans="1:14" s="1" customFormat="1" ht="111" customHeight="1">
      <c r="A22" s="74"/>
      <c r="B22" s="81"/>
      <c r="C22" s="82"/>
      <c r="D22" s="34" t="s">
        <v>52</v>
      </c>
      <c r="E22" s="35" t="s">
        <v>55</v>
      </c>
      <c r="F22" s="37" t="s">
        <v>2</v>
      </c>
      <c r="G22" s="37">
        <v>0</v>
      </c>
      <c r="H22" s="37">
        <v>0</v>
      </c>
      <c r="I22" s="29">
        <v>1</v>
      </c>
      <c r="J22" s="56"/>
      <c r="K22" s="35"/>
      <c r="L22" s="33" t="s">
        <v>62</v>
      </c>
      <c r="M22" s="70"/>
      <c r="N22" s="23"/>
    </row>
    <row r="23" spans="1:14" ht="60">
      <c r="A23" s="74"/>
      <c r="B23" s="81"/>
      <c r="C23" s="81"/>
      <c r="D23" s="34" t="s">
        <v>8</v>
      </c>
      <c r="E23" s="35" t="s">
        <v>30</v>
      </c>
      <c r="F23" s="35" t="s">
        <v>22</v>
      </c>
      <c r="G23" s="35">
        <v>20</v>
      </c>
      <c r="H23" s="28">
        <v>10</v>
      </c>
      <c r="I23" s="29">
        <f t="shared" si="0"/>
        <v>0.5</v>
      </c>
      <c r="J23" s="54"/>
      <c r="K23" s="38" t="s">
        <v>33</v>
      </c>
      <c r="L23" s="33" t="s">
        <v>34</v>
      </c>
      <c r="M23" s="70"/>
      <c r="N23" s="23"/>
    </row>
    <row r="24" spans="1:14" ht="87" customHeight="1">
      <c r="A24" s="74"/>
      <c r="B24" s="81" t="s">
        <v>50</v>
      </c>
      <c r="C24" s="83" t="s">
        <v>48</v>
      </c>
      <c r="D24" s="40" t="s">
        <v>37</v>
      </c>
      <c r="E24" s="33" t="s">
        <v>56</v>
      </c>
      <c r="F24" s="33" t="s">
        <v>2</v>
      </c>
      <c r="G24" s="41">
        <v>110</v>
      </c>
      <c r="H24" s="41">
        <v>110</v>
      </c>
      <c r="I24" s="29">
        <f t="shared" si="0"/>
        <v>1</v>
      </c>
      <c r="J24" s="57">
        <f>(I24+I25+I26+I27)/4</f>
        <v>0.97</v>
      </c>
      <c r="K24" s="45" t="s">
        <v>66</v>
      </c>
      <c r="L24" s="39" t="s">
        <v>34</v>
      </c>
      <c r="M24" s="70"/>
      <c r="N24" s="23"/>
    </row>
    <row r="25" spans="1:14" s="1" customFormat="1" ht="93" customHeight="1">
      <c r="A25" s="74"/>
      <c r="B25" s="81"/>
      <c r="C25" s="83"/>
      <c r="D25" s="40" t="s">
        <v>43</v>
      </c>
      <c r="E25" s="33" t="s">
        <v>57</v>
      </c>
      <c r="F25" s="33" t="s">
        <v>2</v>
      </c>
      <c r="G25" s="41">
        <v>100</v>
      </c>
      <c r="H25" s="90">
        <v>100</v>
      </c>
      <c r="I25" s="29">
        <f t="shared" si="0"/>
        <v>1</v>
      </c>
      <c r="J25" s="56"/>
      <c r="K25" s="42"/>
      <c r="L25" s="39" t="s">
        <v>34</v>
      </c>
      <c r="M25" s="70"/>
      <c r="N25" s="23"/>
    </row>
    <row r="26" spans="1:14" s="1" customFormat="1" ht="112.5" customHeight="1">
      <c r="A26" s="74"/>
      <c r="B26" s="81"/>
      <c r="C26" s="83"/>
      <c r="D26" s="40" t="s">
        <v>52</v>
      </c>
      <c r="E26" s="33" t="s">
        <v>55</v>
      </c>
      <c r="F26" s="33" t="s">
        <v>2</v>
      </c>
      <c r="G26" s="41">
        <v>0</v>
      </c>
      <c r="H26" s="41">
        <v>0</v>
      </c>
      <c r="I26" s="29">
        <v>1</v>
      </c>
      <c r="J26" s="56"/>
      <c r="K26" s="42"/>
      <c r="L26" s="39" t="s">
        <v>62</v>
      </c>
      <c r="M26" s="70"/>
      <c r="N26" s="23"/>
    </row>
    <row r="27" spans="1:14" ht="60">
      <c r="A27" s="74"/>
      <c r="B27" s="81"/>
      <c r="C27" s="84"/>
      <c r="D27" s="40" t="s">
        <v>8</v>
      </c>
      <c r="E27" s="33" t="s">
        <v>58</v>
      </c>
      <c r="F27" s="33" t="s">
        <v>41</v>
      </c>
      <c r="G27" s="33">
        <v>50</v>
      </c>
      <c r="H27" s="39">
        <v>44</v>
      </c>
      <c r="I27" s="29">
        <f t="shared" si="0"/>
        <v>0.88</v>
      </c>
      <c r="J27" s="54"/>
      <c r="K27" s="42"/>
      <c r="L27" s="39" t="s">
        <v>34</v>
      </c>
      <c r="M27" s="70"/>
      <c r="N27" s="23"/>
    </row>
    <row r="28" spans="1:14" ht="76.5" customHeight="1">
      <c r="A28" s="74"/>
      <c r="B28" s="81" t="s">
        <v>50</v>
      </c>
      <c r="C28" s="82" t="s">
        <v>49</v>
      </c>
      <c r="D28" s="34" t="s">
        <v>37</v>
      </c>
      <c r="E28" s="35" t="s">
        <v>59</v>
      </c>
      <c r="F28" s="35" t="s">
        <v>2</v>
      </c>
      <c r="G28" s="36">
        <v>100</v>
      </c>
      <c r="H28" s="91">
        <v>71</v>
      </c>
      <c r="I28" s="29">
        <f t="shared" si="0"/>
        <v>0.71</v>
      </c>
      <c r="J28" s="55">
        <f>(I28+I29+I30+I31)/4</f>
        <v>0.85607142857142859</v>
      </c>
      <c r="K28" s="38" t="s">
        <v>33</v>
      </c>
      <c r="L28" s="33" t="s">
        <v>34</v>
      </c>
      <c r="M28" s="70"/>
      <c r="N28" s="23"/>
    </row>
    <row r="29" spans="1:14" s="1" customFormat="1" ht="105">
      <c r="A29" s="74"/>
      <c r="B29" s="81"/>
      <c r="C29" s="82"/>
      <c r="D29" s="34" t="s">
        <v>43</v>
      </c>
      <c r="E29" s="35" t="s">
        <v>55</v>
      </c>
      <c r="F29" s="35" t="s">
        <v>2</v>
      </c>
      <c r="G29" s="36">
        <v>0</v>
      </c>
      <c r="H29" s="31">
        <v>0</v>
      </c>
      <c r="I29" s="29">
        <v>1</v>
      </c>
      <c r="J29" s="56"/>
      <c r="K29" s="38"/>
      <c r="L29" s="33" t="s">
        <v>62</v>
      </c>
      <c r="M29" s="70"/>
      <c r="N29" s="23"/>
    </row>
    <row r="30" spans="1:14" s="1" customFormat="1" ht="68.25" customHeight="1">
      <c r="A30" s="74"/>
      <c r="B30" s="81"/>
      <c r="C30" s="82"/>
      <c r="D30" s="34" t="s">
        <v>52</v>
      </c>
      <c r="E30" s="35" t="s">
        <v>60</v>
      </c>
      <c r="F30" s="35" t="s">
        <v>2</v>
      </c>
      <c r="G30" s="36">
        <v>100</v>
      </c>
      <c r="H30" s="31">
        <v>100</v>
      </c>
      <c r="I30" s="29">
        <f t="shared" si="0"/>
        <v>1</v>
      </c>
      <c r="J30" s="56"/>
      <c r="K30" s="38"/>
      <c r="L30" s="33" t="s">
        <v>34</v>
      </c>
      <c r="M30" s="70"/>
      <c r="N30" s="23"/>
    </row>
    <row r="31" spans="1:14" ht="93.75" customHeight="1">
      <c r="A31" s="75"/>
      <c r="B31" s="81"/>
      <c r="C31" s="81"/>
      <c r="D31" s="34" t="s">
        <v>8</v>
      </c>
      <c r="E31" s="35" t="s">
        <v>61</v>
      </c>
      <c r="F31" s="35" t="s">
        <v>22</v>
      </c>
      <c r="G31" s="35">
        <v>7</v>
      </c>
      <c r="H31" s="28">
        <v>5</v>
      </c>
      <c r="I31" s="29">
        <f t="shared" si="0"/>
        <v>0.7142857142857143</v>
      </c>
      <c r="J31" s="54"/>
      <c r="K31" s="33" t="s">
        <v>33</v>
      </c>
      <c r="L31" s="33" t="s">
        <v>34</v>
      </c>
      <c r="M31" s="71"/>
      <c r="N31" s="23"/>
    </row>
    <row r="32" spans="1:14">
      <c r="A32" s="23"/>
      <c r="B32" s="23"/>
      <c r="C32" s="23"/>
      <c r="D32" s="23"/>
      <c r="E32" s="23"/>
      <c r="F32" s="23"/>
      <c r="G32" s="23"/>
      <c r="H32" s="23"/>
      <c r="I32" s="85"/>
      <c r="J32" s="23"/>
      <c r="K32" s="23"/>
      <c r="L32" s="23"/>
      <c r="M32" s="23"/>
      <c r="N32" s="23"/>
    </row>
    <row r="33" spans="1:14" s="1" customFormat="1">
      <c r="A33" s="23"/>
      <c r="B33" s="23"/>
      <c r="C33" s="23"/>
      <c r="D33" s="23"/>
      <c r="E33" s="23"/>
      <c r="F33" s="23"/>
      <c r="G33" s="23"/>
      <c r="H33" s="23"/>
      <c r="I33" s="85"/>
      <c r="J33" s="23"/>
      <c r="K33" s="23"/>
      <c r="L33" s="23"/>
      <c r="M33" s="23"/>
      <c r="N33" s="23"/>
    </row>
    <row r="34" spans="1:14" s="1" customFormat="1">
      <c r="A34" s="23"/>
      <c r="B34" s="23"/>
      <c r="C34" s="23"/>
      <c r="D34" s="23"/>
      <c r="E34" s="23"/>
      <c r="F34" s="23"/>
      <c r="G34" s="23"/>
      <c r="H34" s="23"/>
      <c r="I34" s="85"/>
      <c r="J34" s="23"/>
      <c r="K34" s="23"/>
      <c r="L34" s="23"/>
      <c r="M34" s="23"/>
      <c r="N34" s="23"/>
    </row>
    <row r="35" spans="1:14">
      <c r="M35" s="23"/>
      <c r="N35" s="23"/>
    </row>
    <row r="37" spans="1:14" ht="18.75">
      <c r="A37" s="7" t="s">
        <v>64</v>
      </c>
      <c r="B37" s="7"/>
      <c r="C37" s="7"/>
      <c r="D37" s="7"/>
      <c r="E37" s="7"/>
      <c r="F37" s="7"/>
    </row>
    <row r="48" spans="1:14">
      <c r="H48" s="1" t="s">
        <v>63</v>
      </c>
    </row>
  </sheetData>
  <mergeCells count="30">
    <mergeCell ref="M10:M31"/>
    <mergeCell ref="A10:A31"/>
    <mergeCell ref="B10:B13"/>
    <mergeCell ref="C10:C13"/>
    <mergeCell ref="K2:M4"/>
    <mergeCell ref="E5:J7"/>
    <mergeCell ref="B14:B17"/>
    <mergeCell ref="C14:C17"/>
    <mergeCell ref="B24:B27"/>
    <mergeCell ref="C24:C27"/>
    <mergeCell ref="B28:B31"/>
    <mergeCell ref="C28:C31"/>
    <mergeCell ref="B18:B19"/>
    <mergeCell ref="C18:C19"/>
    <mergeCell ref="B20:B23"/>
    <mergeCell ref="C20:C23"/>
    <mergeCell ref="I12:I13"/>
    <mergeCell ref="L12:L13"/>
    <mergeCell ref="D12:D13"/>
    <mergeCell ref="E12:E13"/>
    <mergeCell ref="F12:F13"/>
    <mergeCell ref="G12:G13"/>
    <mergeCell ref="H12:H13"/>
    <mergeCell ref="J10:J13"/>
    <mergeCell ref="K10:K13"/>
    <mergeCell ref="J14:J17"/>
    <mergeCell ref="J18:J19"/>
    <mergeCell ref="J20:J23"/>
    <mergeCell ref="J24:J27"/>
    <mergeCell ref="J28:J31"/>
  </mergeCells>
  <pageMargins left="0.2" right="0.21" top="0.35433070866141736" bottom="0.35433070866141736" header="0.31496062992125984" footer="0.31496062992125984"/>
  <pageSetup paperSize="9" scale="52" fitToHeight="2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Лист4</vt:lpstr>
      <vt:lpstr>Услуги</vt:lpstr>
      <vt:lpstr>Работы</vt:lpstr>
      <vt:lpstr>Работы!Область_печати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2022-07-12T02:01:55Z</dcterms:modified>
</cp:coreProperties>
</file>