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<sst xmlns="http://schemas.openxmlformats.org/spreadsheetml/2006/main" count="189" uniqueCount="186">
  <si>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</si>
  <si>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</si>
  <si>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</si>
  <si>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</si>
  <si>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</si>
  <si>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</si>
  <si>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</si>
  <si>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</si>
  <si>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</si>
  <si>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</si>
  <si>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</si>
  <si>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</si>
  <si>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</si>
  <si>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</si>
  <si>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</si>
  <si>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</si>
  <si>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</si>
  <si>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</si>
  <si>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</si>
  <si>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</si>
  <si>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</si>
  <si>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</si>
  <si>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</si>
  <si>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</si>
  <si>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</si>
  <si>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</si>
  <si>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</si>
  <si>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</si>
  <si>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</si>
  <si>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</si>
  <si>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</si>
  <si>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</si>
  <si>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</si>
  <si>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</si>
  <si>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</si>
  <si>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</si>
  <si>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</si>
  <si>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</si>
  <si>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</si>
  <si>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</si>
  <si>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</si>
  <si>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</si>
  <si>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</si>
  <si>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</si>
  <si>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</si>
  <si>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</si>
  <si>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</si>
  <si>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</si>
  <si>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</si>
  <si>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</si>
  <si>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</si>
  <si>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</si>
  <si>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</si>
  <si>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</si>
  <si>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</si>
  <si>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</si>
  <si>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</si>
  <si>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</si>
  <si>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</si>
  <si>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</si>
  <si>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</si>
  <si>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</si>
  <si>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</si>
  <si>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</si>
  <si>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</si>
  <si>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</si>
  <si>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</si>
  <si>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</si>
  <si>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</si>
  <si>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</si>
  <si>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</si>
  <si>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</si>
  <si>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</si>
  <si>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</si>
  <si>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</si>
  <si>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</si>
  <si>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</si>
  <si>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</si>
  <si>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</si>
  <si>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</si>
  <si>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</si>
  <si>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</si>
  <si>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</si>
  <si>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</si>
  <si>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</si>
  <si>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</si>
  <si>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</si>
  <si>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</si>
  <si>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</si>
  <si>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</si>
  <si>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</si>
  <si>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</si>
  <si>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</si>
  <si>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</si>
  <si>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</si>
  <si>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</si>
  <si>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</si>
  <si>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</si>
  <si>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</si>
  <si>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</si>
  <si>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</si>
  <si>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</si>
  <si>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</si>
  <si>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</si>
  <si>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</si>
  <si>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</si>
  <si>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</si>
  <si>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</si>
  <si>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</si>
  <si>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</si>
  <si>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</si>
  <si>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</si>
  <si>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</si>
  <si>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</si>
  <si>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</si>
  <si>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</si>
  <si>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</si>
  <si>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</si>
  <si>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</si>
  <si>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</si>
  <si>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</si>
  <si>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</si>
  <si>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</si>
  <si>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</si>
  <si>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</si>
  <si>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</si>
  <si>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</si>
  <si>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</si>
  <si>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</si>
  <si>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</si>
  <si>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</si>
  <si>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</si>
  <si>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</si>
  <si>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</si>
  <si>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</si>
  <si>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</si>
  <si>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</si>
  <si>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</si>
  <si>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</si>
  <si>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</si>
  <si>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</si>
  <si>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</si>
  <si>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</si>
  <si>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</si>
  <si>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</si>
  <si>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</si>
  <si>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</si>
  <si>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</si>
  <si>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</si>
  <si>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</si>
  <si>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</si>
  <si>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</si>
  <si>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</si>
  <si>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</si>
  <si>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</si>
  <si>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</si>
  <si>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</si>
  <si>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</si>
  <si>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</si>
  <si>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</si>
  <si>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</si>
  <si>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</si>
  <si>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</si>
  <si>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</si>
  <si>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</si>
  <si>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</si>
  <si>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</si>
  <si>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</si>
  <si>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</si>
  <si>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</si>
  <si>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</si>
  <si>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</si>
  <si>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</si>
  <si>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</si>
  <si>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</si>
  <si>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</si>
  <si>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</si>
  <si>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</si>
  <si>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</si>
  <si>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</si>
  <si>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</si>
  <si>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</si>
  <si>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</si>
  <si>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</si>
  <si>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</si>
  <si>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01.06.2021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</si>
</sst>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70">
      <selection activeCell="E88" sqref="E8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185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182</v>
      </c>
      <c r="E13" s="81" t="s">
        <v>183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100067.49999999999</v>
      </c>
      <c r="F15" s="14">
        <f aca="true" t="shared" si="0" ref="F15:F46">E15/D15</f>
        <v>0.3758711511402623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49737.7</v>
      </c>
      <c r="F16" s="18">
        <f t="shared" si="0"/>
        <v>0.36989493129780077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772.6</v>
      </c>
      <c r="F19" s="18">
        <f t="shared" si="0"/>
        <v>0.3903991915108641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33303.1</v>
      </c>
      <c r="F20" s="18">
        <f t="shared" si="0"/>
        <v>0.47789681833575365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4360.1</v>
      </c>
      <c r="F22" s="18">
        <f t="shared" si="0"/>
        <v>0.15333567786179006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4221.1</v>
      </c>
      <c r="F25" s="18">
        <f t="shared" si="0"/>
        <v>0.35175833333333334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5.2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5604.9</v>
      </c>
      <c r="F33" s="18">
        <f t="shared" si="0"/>
        <v>0.3354921737048454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304.5</v>
      </c>
      <c r="F40" s="18">
        <f t="shared" si="0"/>
        <v>1.75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141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1214.2</v>
      </c>
      <c r="F44" s="18">
        <f t="shared" si="0"/>
        <v>0.7358787878787879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395.7</v>
      </c>
      <c r="F47" s="18">
        <f aca="true" t="shared" si="1" ref="F47:F53">E47/D47</f>
        <v>0.4825609756097561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7.4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1138212.1</v>
      </c>
      <c r="E49" s="36">
        <v>354854.9</v>
      </c>
      <c r="F49" s="14">
        <f t="shared" si="1"/>
        <v>0.31176517979381874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1404440.3</v>
      </c>
      <c r="E53" s="36">
        <f>E15+E49+E50+E51+E52</f>
        <v>453168.80000000005</v>
      </c>
      <c r="F53" s="14">
        <f t="shared" si="1"/>
        <v>0.3226686104065798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79634.4</v>
      </c>
      <c r="E55" s="45">
        <f>+E56+E57+E58+E59+E60+E61+E62+E63</f>
        <v>26171.3</v>
      </c>
      <c r="F55" s="46">
        <f aca="true" t="shared" si="2" ref="F55:F60">E55/D55</f>
        <v>0.3286431491918066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795.4</v>
      </c>
      <c r="F56" s="50">
        <f t="shared" si="2"/>
        <v>0.3655162906116447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1728.2</v>
      </c>
      <c r="F57" s="50">
        <f t="shared" si="2"/>
        <v>0.28674774759826777</v>
      </c>
    </row>
    <row r="58" spans="1:6" ht="38.25">
      <c r="A58" s="10"/>
      <c r="B58" s="52" t="s">
        <v>42</v>
      </c>
      <c r="C58" s="51" t="s">
        <v>110</v>
      </c>
      <c r="D58" s="53">
        <v>31271.9</v>
      </c>
      <c r="E58" s="53">
        <v>10554.6</v>
      </c>
      <c r="F58" s="54">
        <f t="shared" si="2"/>
        <v>0.3375106725206975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5080.3</v>
      </c>
      <c r="F60" s="50">
        <f t="shared" si="2"/>
        <v>0.35850228284724334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23475.6</v>
      </c>
      <c r="E63" s="53">
        <v>8012.8</v>
      </c>
      <c r="F63" s="54">
        <f aca="true" t="shared" si="3" ref="F63:F100">E63/D63</f>
        <v>0.3413246093816559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295.1</v>
      </c>
      <c r="F64" s="46">
        <f t="shared" si="3"/>
        <v>0.303257630253828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295.1</v>
      </c>
      <c r="F65" s="54">
        <f t="shared" si="3"/>
        <v>0.303257630253828</v>
      </c>
    </row>
    <row r="66" spans="1:6" ht="12.75">
      <c r="A66" s="10"/>
      <c r="B66" s="60" t="s">
        <v>30</v>
      </c>
      <c r="C66" s="44" t="s">
        <v>150</v>
      </c>
      <c r="D66" s="61">
        <f>+D67+D68</f>
        <v>4559.299999999999</v>
      </c>
      <c r="E66" s="61">
        <f>+E67+E68</f>
        <v>1254.3</v>
      </c>
      <c r="F66" s="62">
        <f t="shared" si="3"/>
        <v>0.2751080209681311</v>
      </c>
    </row>
    <row r="67" spans="1:6" ht="25.5">
      <c r="A67" s="10"/>
      <c r="B67" s="52" t="s">
        <v>129</v>
      </c>
      <c r="C67" s="51" t="s">
        <v>128</v>
      </c>
      <c r="D67" s="53">
        <v>2165.7</v>
      </c>
      <c r="E67" s="53">
        <v>575.3</v>
      </c>
      <c r="F67" s="54">
        <f t="shared" si="3"/>
        <v>0.26564159394191256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679</v>
      </c>
      <c r="F68" s="54">
        <f t="shared" si="3"/>
        <v>0.283673128342246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81551.29999999999</v>
      </c>
      <c r="E69" s="59">
        <f>+E70+E71+E72+E74+E73</f>
        <v>20024</v>
      </c>
      <c r="F69" s="46">
        <f t="shared" si="3"/>
        <v>0.245538697727688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35.3</v>
      </c>
      <c r="F70" s="54">
        <f t="shared" si="3"/>
        <v>0.08066727605118829</v>
      </c>
    </row>
    <row r="71" spans="1:6" ht="12.75">
      <c r="A71" s="10"/>
      <c r="B71" s="64" t="s">
        <v>180</v>
      </c>
      <c r="C71" s="51" t="s">
        <v>181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8661.9</v>
      </c>
      <c r="F72" s="46">
        <f>E72/D72</f>
        <v>0.2970167678222405</v>
      </c>
    </row>
    <row r="73" spans="1:6" ht="12.75">
      <c r="A73" s="10"/>
      <c r="B73" s="64" t="s">
        <v>145</v>
      </c>
      <c r="C73" s="51" t="s">
        <v>146</v>
      </c>
      <c r="D73" s="53">
        <v>46966</v>
      </c>
      <c r="E73" s="53">
        <v>10127.6</v>
      </c>
      <c r="F73" s="54">
        <f t="shared" si="3"/>
        <v>0.21563684367414726</v>
      </c>
    </row>
    <row r="74" spans="1:6" ht="18" customHeight="1">
      <c r="A74" s="10"/>
      <c r="B74" s="52" t="s">
        <v>77</v>
      </c>
      <c r="C74" s="51" t="s">
        <v>43</v>
      </c>
      <c r="D74" s="53">
        <v>4984.7</v>
      </c>
      <c r="E74" s="53">
        <v>1199.2</v>
      </c>
      <c r="F74" s="54">
        <f t="shared" si="3"/>
        <v>0.24057616305896043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108611.5</v>
      </c>
      <c r="E75" s="59">
        <f>+E76+E77+E78+E79</f>
        <v>19023.5</v>
      </c>
      <c r="F75" s="46">
        <f t="shared" si="3"/>
        <v>0.17515180252551527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2825.7</v>
      </c>
      <c r="F76" s="54">
        <f t="shared" si="3"/>
        <v>0.4261091172301475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3219.8</v>
      </c>
      <c r="F77" s="54">
        <f t="shared" si="3"/>
        <v>0.09507274107013676</v>
      </c>
    </row>
    <row r="78" spans="1:6" ht="12.75">
      <c r="A78" s="10"/>
      <c r="B78" s="52" t="s">
        <v>130</v>
      </c>
      <c r="C78" s="51" t="s">
        <v>131</v>
      </c>
      <c r="D78" s="66">
        <v>47656</v>
      </c>
      <c r="E78" s="53">
        <v>7731.3</v>
      </c>
      <c r="F78" s="54">
        <f t="shared" si="3"/>
        <v>0.1622314084270606</v>
      </c>
    </row>
    <row r="79" spans="1:6" ht="14.25" customHeight="1">
      <c r="A79" s="10"/>
      <c r="B79" s="52" t="s">
        <v>78</v>
      </c>
      <c r="C79" s="51" t="s">
        <v>113</v>
      </c>
      <c r="D79" s="53">
        <v>20457.4</v>
      </c>
      <c r="E79" s="53">
        <v>5246.7</v>
      </c>
      <c r="F79" s="54">
        <f t="shared" si="3"/>
        <v>0.2564695415839745</v>
      </c>
    </row>
    <row r="80" spans="1:6" ht="14.25" customHeight="1">
      <c r="A80" s="10"/>
      <c r="B80" s="65" t="s">
        <v>176</v>
      </c>
      <c r="C80" s="44" t="s">
        <v>179</v>
      </c>
      <c r="D80" s="59">
        <f>+D81</f>
        <v>1030.1</v>
      </c>
      <c r="E80" s="59">
        <f>+E81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940793.4</v>
      </c>
      <c r="E82" s="59">
        <f>+E83+E84+E85+E86+E87</f>
        <v>331023.5</v>
      </c>
      <c r="F82" s="54">
        <f t="shared" si="3"/>
        <v>0.35185567840930854</v>
      </c>
    </row>
    <row r="83" spans="1:6" ht="12.75">
      <c r="A83" s="10"/>
      <c r="B83" s="52" t="s">
        <v>114</v>
      </c>
      <c r="C83" s="51" t="s">
        <v>94</v>
      </c>
      <c r="D83" s="53">
        <v>369164</v>
      </c>
      <c r="E83" s="53">
        <v>141738.6</v>
      </c>
      <c r="F83" s="54">
        <f t="shared" si="3"/>
        <v>0.3839448050189076</v>
      </c>
    </row>
    <row r="84" spans="1:6" ht="12.75">
      <c r="A84" s="10"/>
      <c r="B84" s="52" t="s">
        <v>115</v>
      </c>
      <c r="C84" s="51" t="s">
        <v>95</v>
      </c>
      <c r="D84" s="53">
        <v>401588.4</v>
      </c>
      <c r="E84" s="53">
        <v>137923.6</v>
      </c>
      <c r="F84" s="54">
        <f t="shared" si="3"/>
        <v>0.34344517919342293</v>
      </c>
    </row>
    <row r="85" spans="1:6" ht="12.75">
      <c r="A85" s="10"/>
      <c r="B85" s="52" t="s">
        <v>168</v>
      </c>
      <c r="C85" s="51" t="s">
        <v>169</v>
      </c>
      <c r="D85" s="53">
        <v>75673.3</v>
      </c>
      <c r="E85" s="53">
        <v>26607.8</v>
      </c>
      <c r="F85" s="54">
        <f t="shared" si="3"/>
        <v>0.3516141096000835</v>
      </c>
    </row>
    <row r="86" spans="1:6" ht="12.75">
      <c r="A86" s="10"/>
      <c r="B86" s="52" t="s">
        <v>116</v>
      </c>
      <c r="C86" s="51" t="s">
        <v>117</v>
      </c>
      <c r="D86" s="53">
        <v>41494.1</v>
      </c>
      <c r="E86" s="53">
        <v>6773.7</v>
      </c>
      <c r="F86" s="54">
        <f t="shared" si="3"/>
        <v>0.1632448950573696</v>
      </c>
    </row>
    <row r="87" spans="1:6" ht="12.75">
      <c r="A87" s="10"/>
      <c r="B87" s="52" t="s">
        <v>44</v>
      </c>
      <c r="C87" s="51" t="s">
        <v>96</v>
      </c>
      <c r="D87" s="53">
        <v>52873.6</v>
      </c>
      <c r="E87" s="53">
        <v>17979.8</v>
      </c>
      <c r="F87" s="54">
        <f t="shared" si="3"/>
        <v>0.3400525025721721</v>
      </c>
    </row>
    <row r="88" spans="1:6" ht="12.75">
      <c r="A88" s="10"/>
      <c r="B88" s="60" t="s">
        <v>37</v>
      </c>
      <c r="C88" s="44" t="s">
        <v>149</v>
      </c>
      <c r="D88" s="61">
        <f>+D89+D90</f>
        <v>92870.20000000001</v>
      </c>
      <c r="E88" s="61">
        <f>+E89+E90</f>
        <v>25369.5</v>
      </c>
      <c r="F88" s="62">
        <f t="shared" si="3"/>
        <v>0.2731715878721053</v>
      </c>
    </row>
    <row r="89" spans="1:6" ht="12.75">
      <c r="A89" s="10"/>
      <c r="B89" s="52" t="s">
        <v>118</v>
      </c>
      <c r="C89" s="51" t="s">
        <v>97</v>
      </c>
      <c r="D89" s="53">
        <v>66165.3</v>
      </c>
      <c r="E89" s="53">
        <v>16234.1</v>
      </c>
      <c r="F89" s="54">
        <f t="shared" si="3"/>
        <v>0.2453567051007099</v>
      </c>
    </row>
    <row r="90" spans="1:6" ht="13.5" customHeight="1">
      <c r="A90" s="10"/>
      <c r="B90" s="52" t="s">
        <v>132</v>
      </c>
      <c r="C90" s="51" t="s">
        <v>119</v>
      </c>
      <c r="D90" s="53">
        <v>26704.9</v>
      </c>
      <c r="E90" s="53">
        <v>9135.4</v>
      </c>
      <c r="F90" s="54">
        <f t="shared" si="3"/>
        <v>0.3420870327168422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0</v>
      </c>
      <c r="F91" s="46">
        <f t="shared" si="3"/>
        <v>0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0</v>
      </c>
      <c r="F92" s="54">
        <f t="shared" si="3"/>
        <v>0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38321.7</v>
      </c>
      <c r="E93" s="59">
        <f>+E94+E95+E96+E97+E98</f>
        <v>11645.4</v>
      </c>
      <c r="F93" s="46">
        <f t="shared" si="3"/>
        <v>0.3038852660503057</v>
      </c>
    </row>
    <row r="94" spans="1:6" ht="12.75">
      <c r="A94" s="10"/>
      <c r="B94" s="52" t="s">
        <v>122</v>
      </c>
      <c r="C94" s="51" t="s">
        <v>98</v>
      </c>
      <c r="D94" s="53">
        <v>1609.6</v>
      </c>
      <c r="E94" s="53">
        <v>448.2</v>
      </c>
      <c r="F94" s="54">
        <f t="shared" si="3"/>
        <v>0.27845427435387676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24284.7</v>
      </c>
      <c r="E96" s="53">
        <v>9743.4</v>
      </c>
      <c r="F96" s="54">
        <f t="shared" si="3"/>
        <v>0.4012155801801134</v>
      </c>
    </row>
    <row r="97" spans="1:6" ht="12.75">
      <c r="A97" s="10"/>
      <c r="B97" s="52" t="s">
        <v>125</v>
      </c>
      <c r="C97" s="51" t="s">
        <v>101</v>
      </c>
      <c r="D97" s="53">
        <v>11672.8</v>
      </c>
      <c r="E97" s="53">
        <v>1239</v>
      </c>
      <c r="F97" s="54">
        <f t="shared" si="3"/>
        <v>0.10614419847851415</v>
      </c>
    </row>
    <row r="98" spans="1:6" ht="12.75">
      <c r="A98" s="10"/>
      <c r="B98" s="52" t="s">
        <v>45</v>
      </c>
      <c r="C98" s="51" t="s">
        <v>126</v>
      </c>
      <c r="D98" s="53">
        <v>754.6</v>
      </c>
      <c r="E98" s="53">
        <v>214.8</v>
      </c>
      <c r="F98" s="54">
        <f t="shared" si="3"/>
        <v>0.2846541213888153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90959.7</v>
      </c>
      <c r="E99" s="68">
        <f>+E102+E101+E100</f>
        <v>25466.8</v>
      </c>
      <c r="F99" s="46">
        <f t="shared" si="3"/>
        <v>0.2799789357264811</v>
      </c>
    </row>
    <row r="100" spans="1:6" ht="12.75">
      <c r="A100" s="10"/>
      <c r="B100" s="52" t="s">
        <v>143</v>
      </c>
      <c r="C100" s="51" t="s">
        <v>144</v>
      </c>
      <c r="D100" s="66">
        <v>50344.3</v>
      </c>
      <c r="E100" s="66">
        <v>11530.8</v>
      </c>
      <c r="F100" s="54">
        <f t="shared" si="3"/>
        <v>0.22903883855769172</v>
      </c>
    </row>
    <row r="101" spans="1:6" ht="12.75">
      <c r="A101" s="10"/>
      <c r="B101" s="52" t="s">
        <v>172</v>
      </c>
      <c r="C101" s="51" t="s">
        <v>173</v>
      </c>
      <c r="D101" s="66">
        <v>7036.2</v>
      </c>
      <c r="E101" s="66">
        <v>2686.5</v>
      </c>
      <c r="F101" s="54">
        <f>E101/D101</f>
        <v>0.38181120491174214</v>
      </c>
    </row>
    <row r="102" spans="1:6" ht="12.75">
      <c r="A102" s="10"/>
      <c r="B102" s="52" t="s">
        <v>137</v>
      </c>
      <c r="C102" s="51" t="s">
        <v>138</v>
      </c>
      <c r="D102" s="66">
        <v>33579.2</v>
      </c>
      <c r="E102" s="66">
        <v>11249.5</v>
      </c>
      <c r="F102" s="54">
        <f>E102/D102</f>
        <v>0.33501393719921857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1439381.0000000002</v>
      </c>
      <c r="E105" s="70">
        <f>+E93+E91+E88+E82+E80+E75+E69+E66+E64+E55+E103+E99</f>
        <v>460273.39999999997</v>
      </c>
      <c r="F105" s="71">
        <f>E105/D105</f>
        <v>0.319771763000901</v>
      </c>
    </row>
    <row r="106" spans="1:6" ht="13.5" thickBot="1">
      <c r="A106" s="72"/>
      <c r="B106" s="73"/>
      <c r="C106" s="74" t="s">
        <v>103</v>
      </c>
      <c r="D106" s="75">
        <f>+D53-D105</f>
        <v>-34940.700000000186</v>
      </c>
      <c r="E106" s="75">
        <f>+E53-E105</f>
        <v>-7104.5999999999185</v>
      </c>
      <c r="F106" s="76"/>
    </row>
    <row r="107" spans="2:5" ht="12.75">
      <c r="B107" s="79"/>
      <c r="C107" s="79"/>
      <c r="D107" s="79"/>
      <c r="E107" s="79"/>
    </row>
    <row r="109" spans="2:6" ht="12.75">
      <c r="B109" s="77" t="s">
        <v>184</v>
      </c>
      <c r="C109" s="77"/>
      <c r="D109" s="77"/>
      <c r="E109" s="77"/>
      <c r="F109" s="77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  <row r="116" spans="2:6" ht="12.75">
      <c r="B116" s="78"/>
      <c r="C116" s="78"/>
      <c r="D116" s="78"/>
      <c r="E116" s="78"/>
      <c r="F116" s="78"/>
    </row>
  </sheetData>
  <sheetProtection/>
  <mergeCells count="13">
    <mergeCell ref="B107:E107"/>
    <mergeCell ref="B10:F11"/>
    <mergeCell ref="E13:E14"/>
    <mergeCell ref="F13:F14"/>
    <mergeCell ref="B13:C14"/>
    <mergeCell ref="D13:D14"/>
    <mergeCell ref="B113:F113"/>
    <mergeCell ref="B114:F114"/>
    <mergeCell ref="B115:F115"/>
    <mergeCell ref="B116:F116"/>
    <mergeCell ref="B110:F110"/>
    <mergeCell ref="B111:F111"/>
    <mergeCell ref="B112:F1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2021-05-17T08:38:15Z</cp:lastPrinted>
  <dcterms:created xsi:type="dcterms:W3CDTF">2000-04-20T02:38:47Z</dcterms:created>
  <dcterms:modified xsi:type="dcterms:W3CDTF">2021-06-10T02:17:15Z</dcterms:modified>
  <cp:category/>
  <cp:version/>
  <cp:contentType/>
  <cp:contentStatus/>
</cp:coreProperties>
</file>