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 calcMode="manual" refMode="R1C1"/>
</workbook>
</file>

<file path=xl/calcChain.xml><?xml version="1.0" encoding="utf-8"?>
<calcChain xmlns="http://schemas.openxmlformats.org/spreadsheetml/2006/main">
  <c r="I14" i="2"/>
  <c r="H11"/>
  <c r="I11" s="1"/>
  <c r="H12"/>
  <c r="I12" s="1"/>
  <c r="H13"/>
  <c r="I13" s="1"/>
  <c r="H14"/>
  <c r="H16"/>
  <c r="I16" s="1"/>
  <c r="H17"/>
  <c r="I27"/>
  <c r="H26"/>
  <c r="I26" s="1"/>
  <c r="H27"/>
  <c r="H24" s="1"/>
  <c r="H28"/>
  <c r="H18" s="1"/>
  <c r="I18" s="1"/>
  <c r="H29"/>
  <c r="H33"/>
  <c r="I33" s="1"/>
  <c r="I29" s="1"/>
  <c r="I39"/>
  <c r="H36"/>
  <c r="H20" s="1"/>
  <c r="H38"/>
  <c r="H34" s="1"/>
  <c r="H39"/>
  <c r="H23" s="1"/>
  <c r="I23" s="1"/>
  <c r="E39"/>
  <c r="E14" s="1"/>
  <c r="E36"/>
  <c r="E34" s="1"/>
  <c r="E15"/>
  <c r="E16"/>
  <c r="E24"/>
  <c r="E13"/>
  <c r="E18"/>
  <c r="G18"/>
  <c r="I20" l="1"/>
  <c r="I19" s="1"/>
  <c r="H15"/>
  <c r="I15"/>
  <c r="I9"/>
  <c r="I28"/>
  <c r="I24" s="1"/>
  <c r="H9"/>
  <c r="I38"/>
  <c r="H22"/>
  <c r="I22" s="1"/>
  <c r="I17"/>
  <c r="I36"/>
  <c r="E20"/>
  <c r="E23"/>
  <c r="F18"/>
  <c r="G24"/>
  <c r="F24"/>
  <c r="F12"/>
  <c r="G12"/>
  <c r="E12"/>
  <c r="F11"/>
  <c r="G11"/>
  <c r="G29"/>
  <c r="F29"/>
  <c r="E29"/>
  <c r="H19" l="1"/>
  <c r="I34"/>
  <c r="E11"/>
  <c r="E19"/>
  <c r="E9" l="1"/>
  <c r="F38"/>
  <c r="F13" s="1"/>
  <c r="G38"/>
  <c r="G13" s="1"/>
  <c r="G9" s="1"/>
  <c r="E38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F9" i="2" l="1"/>
  <c r="F34"/>
  <c r="G34"/>
</calcChain>
</file>

<file path=xl/sharedStrings.xml><?xml version="1.0" encoding="utf-8"?>
<sst xmlns="http://schemas.openxmlformats.org/spreadsheetml/2006/main" count="287" uniqueCount="156">
  <si>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</si>
  <si>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</si>
  <si>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</si>
  <si>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</si>
  <si>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</si>
  <si>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</si>
  <si>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</si>
  <si>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</si>
  <si>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</si>
  <si>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</si>
  <si>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</si>
  <si>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</si>
  <si>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</si>
  <si>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</si>
  <si>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</si>
  <si>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</si>
  <si>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</si>
  <si>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</si>
  <si>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</si>
  <si>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</si>
  <si>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</si>
  <si>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</si>
  <si>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</si>
  <si>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</si>
  <si>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</si>
  <si>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</si>
  <si>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</si>
  <si>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</si>
  <si>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</si>
  <si>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</si>
  <si>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</si>
  <si>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</si>
  <si>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</si>
  <si>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</si>
  <si>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</si>
  <si>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</si>
  <si>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</si>
  <si>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</si>
  <si>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</si>
  <si>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</si>
  <si>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</si>
  <si>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</si>
  <si>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</si>
  <si>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</si>
  <si>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</si>
  <si>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</si>
  <si>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</si>
  <si>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</si>
  <si>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</si>
  <si>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</si>
  <si>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</si>
  <si>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</si>
  <si>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</si>
  <si>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</si>
  <si>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</si>
  <si>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</si>
  <si>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</si>
  <si>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</si>
  <si>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</si>
  <si>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</si>
  <si>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</si>
  <si>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</si>
  <si>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</si>
  <si>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</si>
  <si>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</si>
  <si>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</si>
  <si>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</si>
  <si>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</si>
  <si>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</si>
  <si>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</si>
  <si>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</si>
  <si>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</si>
  <si>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</si>
  <si>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</si>
  <si>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</si>
  <si>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</si>
  <si>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</si>
  <si>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</si>
  <si>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</si>
  <si>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</si>
  <si>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</si>
  <si>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</si>
  <si>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</si>
  <si>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</si>
  <si>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</si>
  <si>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</si>
  <si>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</si>
  <si>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</si>
  <si>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</si>
  <si>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</si>
  <si>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</si>
  <si>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</si>
  <si>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</si>
  <si>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</si>
  <si>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</si>
  <si>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</si>
  <si>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</si>
  <si>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</si>
  <si>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</si>
  <si>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</si>
  <si>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</si>
  <si>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</si>
  <si>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</si>
  <si>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</si>
  <si>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</si>
  <si>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</si>
  <si>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</si>
  <si>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</si>
  <si>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</si>
  <si>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</si>
  <si>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</si>
  <si>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</si>
  <si>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</si>
  <si>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</si>
  <si>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</si>
  <si>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</si>
  <si>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</si>
  <si>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</si>
  <si>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</si>
  <si>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</si>
  <si>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</si>
  <si>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</si>
  <si>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</si>
  <si>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</si>
  <si>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</si>
  <si>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</si>
  <si>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</si>
  <si>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</si>
  <si>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</si>
  <si>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</si>
  <si>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</si>
  <si>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</si>
  <si>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</si>
  <si>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</si>
  <si>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</si>
  <si>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</si>
  <si>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</si>
  <si>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</si>
  <si>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</si>
  <si>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</si>
  <si>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</si>
  <si>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</si>
  <si>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</si>
  <si>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</si>
  <si>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</si>
  <si>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</si>
  <si>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</si>
  <si>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</si>
  <si>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 xml:space="preserve"> Приложение № 4 к муниципальной программе "Молодежь города Шарыпово в XXI веке на 2014-2017 годы"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</si>
  <si>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2014-2017 годы" с учетом источников финансирования, в том числе средств краевого бюджета и бюджета города Шарыпово</t>
  </si>
  <si>
    <t>"Молодежь города Шарыпово в XXI веке на 2014-2017 годы"</t>
  </si>
  <si>
    <t>2014г.</t>
  </si>
  <si>
    <t>2015г.</t>
  </si>
  <si>
    <t>2016г.</t>
  </si>
  <si>
    <t>2017г.</t>
  </si>
  <si>
    <t>Итого на период 2014-2017гг.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</si>
</sst>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30" t="s">
        <v>100</v>
      </c>
      <c r="K1" s="30"/>
      <c r="L1" s="30"/>
      <c r="M1" s="30"/>
      <c r="N1" s="30"/>
    </row>
    <row r="2" spans="1:14" ht="18.75" customHeight="1">
      <c r="J2" s="30"/>
      <c r="K2" s="30"/>
      <c r="L2" s="30"/>
      <c r="M2" s="30"/>
      <c r="N2" s="30"/>
    </row>
    <row r="4" spans="1:14" ht="39" customHeight="1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>
      <c r="A5" s="32"/>
      <c r="B5" s="32" t="s">
        <v>1</v>
      </c>
      <c r="C5" s="32" t="s">
        <v>2</v>
      </c>
      <c r="D5" s="32" t="s">
        <v>3</v>
      </c>
      <c r="E5" s="34" t="s">
        <v>4</v>
      </c>
      <c r="F5" s="35"/>
      <c r="G5" s="35"/>
      <c r="H5" s="35"/>
      <c r="I5" s="35"/>
      <c r="J5" s="36"/>
      <c r="K5" s="34" t="s">
        <v>5</v>
      </c>
      <c r="L5" s="35"/>
      <c r="M5" s="35"/>
      <c r="N5" s="36"/>
    </row>
    <row r="6" spans="1:14" ht="45" customHeight="1">
      <c r="A6" s="33"/>
      <c r="B6" s="33"/>
      <c r="C6" s="33"/>
      <c r="D6" s="33"/>
      <c r="E6" s="2" t="s">
        <v>6</v>
      </c>
      <c r="F6" s="2" t="s">
        <v>7</v>
      </c>
      <c r="G6" s="34" t="s">
        <v>8</v>
      </c>
      <c r="H6" s="35"/>
      <c r="I6" s="36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tabSelected="1" zoomScaleNormal="100" workbookViewId="0">
      <selection activeCell="C9" sqref="C9:C23"/>
    </sheetView>
  </sheetViews>
  <sheetFormatPr defaultRowHeight="11.25"/>
  <cols>
    <col min="1" max="1" width="6.5703125" style="15" customWidth="1"/>
    <col min="2" max="2" width="20.5703125" style="15" customWidth="1"/>
    <col min="3" max="3" width="35" style="15" customWidth="1"/>
    <col min="4" max="4" width="40.85546875" style="15" customWidth="1"/>
    <col min="5" max="5" width="14.7109375" style="15" customWidth="1"/>
    <col min="6" max="6" width="13.85546875" style="15" customWidth="1"/>
    <col min="7" max="8" width="13.5703125" style="15" customWidth="1"/>
    <col min="9" max="9" width="13.28515625" style="15" customWidth="1"/>
    <col min="10" max="16384" width="9.140625" style="15"/>
  </cols>
  <sheetData>
    <row r="1" spans="1:9" ht="15" customHeight="1">
      <c r="E1" s="16"/>
      <c r="F1" s="40" t="s">
        <v>148</v>
      </c>
      <c r="G1" s="40"/>
      <c r="H1" s="40"/>
      <c r="I1" s="40"/>
    </row>
    <row r="2" spans="1:9" ht="11.25" customHeight="1">
      <c r="D2" s="16"/>
      <c r="E2" s="16"/>
      <c r="F2" s="40"/>
      <c r="G2" s="40"/>
      <c r="H2" s="40"/>
      <c r="I2" s="40"/>
    </row>
    <row r="3" spans="1:9" ht="18" customHeight="1">
      <c r="F3" s="40"/>
      <c r="G3" s="40"/>
      <c r="H3" s="40"/>
      <c r="I3" s="40"/>
    </row>
    <row r="4" spans="1:9" ht="39" customHeight="1">
      <c r="B4" s="41" t="s">
        <v>149</v>
      </c>
      <c r="C4" s="41"/>
      <c r="D4" s="41"/>
      <c r="E4" s="41"/>
      <c r="F4" s="41"/>
      <c r="G4" s="41"/>
      <c r="H4" s="41"/>
      <c r="I4" s="41"/>
    </row>
    <row r="6" spans="1:9" s="26" customFormat="1" ht="12.75">
      <c r="A6" s="37" t="s">
        <v>119</v>
      </c>
      <c r="B6" s="42" t="s">
        <v>101</v>
      </c>
      <c r="C6" s="42" t="s">
        <v>112</v>
      </c>
      <c r="D6" s="42" t="s">
        <v>102</v>
      </c>
      <c r="E6" s="44" t="s">
        <v>103</v>
      </c>
      <c r="F6" s="45"/>
      <c r="G6" s="45"/>
      <c r="H6" s="45"/>
      <c r="I6" s="46"/>
    </row>
    <row r="7" spans="1:9" s="26" customFormat="1" ht="33.75" customHeight="1">
      <c r="A7" s="37"/>
      <c r="B7" s="43"/>
      <c r="C7" s="43"/>
      <c r="D7" s="43"/>
      <c r="E7" s="29" t="s">
        <v>151</v>
      </c>
      <c r="F7" s="29" t="s">
        <v>152</v>
      </c>
      <c r="G7" s="29" t="s">
        <v>153</v>
      </c>
      <c r="H7" s="29" t="s">
        <v>154</v>
      </c>
      <c r="I7" s="29" t="s">
        <v>155</v>
      </c>
    </row>
    <row r="8" spans="1:9" s="26" customFormat="1" ht="12.75">
      <c r="A8" s="25">
        <v>1</v>
      </c>
      <c r="B8" s="27">
        <v>2</v>
      </c>
      <c r="C8" s="27">
        <v>3</v>
      </c>
      <c r="D8" s="27">
        <v>4</v>
      </c>
      <c r="E8" s="25">
        <v>5</v>
      </c>
      <c r="F8" s="25">
        <v>6</v>
      </c>
      <c r="G8" s="25">
        <v>7</v>
      </c>
      <c r="H8" s="28">
        <v>8</v>
      </c>
      <c r="I8" s="25">
        <v>9</v>
      </c>
    </row>
    <row r="9" spans="1:9" s="26" customFormat="1" ht="25.5" customHeight="1">
      <c r="A9" s="25">
        <v>1</v>
      </c>
      <c r="B9" s="47" t="s">
        <v>115</v>
      </c>
      <c r="C9" s="47" t="s">
        <v>150</v>
      </c>
      <c r="D9" s="13" t="s">
        <v>104</v>
      </c>
      <c r="E9" s="12">
        <f>E11+E12+E13+E14</f>
        <v>9774.5399999999991</v>
      </c>
      <c r="F9" s="12">
        <f>SUM(F10:F13)</f>
        <v>6634.59</v>
      </c>
      <c r="G9" s="12">
        <f>SUM(G10:G13)</f>
        <v>6634.59</v>
      </c>
      <c r="H9" s="12">
        <f>H11+H12+H13+H14</f>
        <v>6634.59</v>
      </c>
      <c r="I9" s="12">
        <f>I11+I12+I13+I14</f>
        <v>29678.31</v>
      </c>
    </row>
    <row r="10" spans="1:9" s="26" customFormat="1" ht="12.75">
      <c r="A10" s="22" t="s">
        <v>120</v>
      </c>
      <c r="B10" s="48"/>
      <c r="C10" s="48"/>
      <c r="D10" s="11" t="s">
        <v>105</v>
      </c>
      <c r="E10" s="12"/>
      <c r="F10" s="12"/>
      <c r="G10" s="12"/>
      <c r="H10" s="12"/>
      <c r="I10" s="12"/>
    </row>
    <row r="11" spans="1:9" s="26" customFormat="1" ht="12.75">
      <c r="A11" s="22" t="s">
        <v>121</v>
      </c>
      <c r="B11" s="48"/>
      <c r="C11" s="48"/>
      <c r="D11" s="11" t="s">
        <v>106</v>
      </c>
      <c r="E11" s="12">
        <f>E16+E20</f>
        <v>2075.56</v>
      </c>
      <c r="F11" s="12">
        <f t="shared" ref="F11:G11" si="0">F26</f>
        <v>769.7</v>
      </c>
      <c r="G11" s="12">
        <f t="shared" si="0"/>
        <v>769.7</v>
      </c>
      <c r="H11" s="12">
        <f>G11</f>
        <v>769.7</v>
      </c>
      <c r="I11" s="12">
        <f>H11+G11+F11+E11</f>
        <v>4384.66</v>
      </c>
    </row>
    <row r="12" spans="1:9" s="26" customFormat="1" ht="12.75">
      <c r="A12" s="22" t="s">
        <v>122</v>
      </c>
      <c r="B12" s="48"/>
      <c r="C12" s="48"/>
      <c r="D12" s="11" t="s">
        <v>107</v>
      </c>
      <c r="E12" s="12">
        <f>E27+E32</f>
        <v>2538</v>
      </c>
      <c r="F12" s="12">
        <f t="shared" ref="F12:G12" si="1">F27+F32</f>
        <v>800</v>
      </c>
      <c r="G12" s="12">
        <f t="shared" si="1"/>
        <v>800</v>
      </c>
      <c r="H12" s="12">
        <f>G12</f>
        <v>800</v>
      </c>
      <c r="I12" s="12">
        <f>H12+G12+F12+E12</f>
        <v>4938</v>
      </c>
    </row>
    <row r="13" spans="1:9" s="26" customFormat="1" ht="12.75">
      <c r="A13" s="22" t="s">
        <v>123</v>
      </c>
      <c r="B13" s="48"/>
      <c r="C13" s="48"/>
      <c r="D13" s="11" t="s">
        <v>111</v>
      </c>
      <c r="E13" s="12">
        <f>E18+E22</f>
        <v>4988.1099999999997</v>
      </c>
      <c r="F13" s="12">
        <f>F28+F33+F38</f>
        <v>5064.8900000000003</v>
      </c>
      <c r="G13" s="12">
        <f>G28+G33+G38</f>
        <v>5064.8900000000003</v>
      </c>
      <c r="H13" s="12">
        <f>G13</f>
        <v>5064.8900000000003</v>
      </c>
      <c r="I13" s="12">
        <f>H13+G13+F13+E13</f>
        <v>20182.780000000002</v>
      </c>
    </row>
    <row r="14" spans="1:9" s="26" customFormat="1" ht="12.75">
      <c r="A14" s="22" t="s">
        <v>124</v>
      </c>
      <c r="B14" s="48"/>
      <c r="C14" s="48"/>
      <c r="D14" s="11" t="s">
        <v>118</v>
      </c>
      <c r="E14" s="12">
        <f>E39</f>
        <v>172.87</v>
      </c>
      <c r="F14" s="12">
        <v>0</v>
      </c>
      <c r="G14" s="12">
        <v>0</v>
      </c>
      <c r="H14" s="12">
        <f>G14</f>
        <v>0</v>
      </c>
      <c r="I14" s="12">
        <f>H14+G14+F14+E14</f>
        <v>172.87</v>
      </c>
    </row>
    <row r="15" spans="1:9" s="26" customFormat="1" ht="26.25" customHeight="1">
      <c r="A15" s="22" t="s">
        <v>125</v>
      </c>
      <c r="B15" s="48"/>
      <c r="C15" s="48"/>
      <c r="D15" s="13" t="s">
        <v>113</v>
      </c>
      <c r="E15" s="12">
        <f>E16+E17+E18</f>
        <v>8377.52</v>
      </c>
      <c r="F15" s="12">
        <v>6134.59</v>
      </c>
      <c r="G15" s="12">
        <v>6134.59</v>
      </c>
      <c r="H15" s="12">
        <f>H16+H17+H18</f>
        <v>6134.59</v>
      </c>
      <c r="I15" s="12">
        <f>I16+I17+I18</f>
        <v>26781.29</v>
      </c>
    </row>
    <row r="16" spans="1:9" s="26" customFormat="1" ht="12.75">
      <c r="A16" s="22" t="s">
        <v>126</v>
      </c>
      <c r="B16" s="48"/>
      <c r="C16" s="48"/>
      <c r="D16" s="11" t="s">
        <v>106</v>
      </c>
      <c r="E16" s="12">
        <f>E26</f>
        <v>1351.41</v>
      </c>
      <c r="F16" s="12">
        <v>769.7</v>
      </c>
      <c r="G16" s="12">
        <v>769.7</v>
      </c>
      <c r="H16" s="12">
        <f>G16</f>
        <v>769.7</v>
      </c>
      <c r="I16" s="12">
        <f>H16+G16+F16+E16</f>
        <v>3660.51</v>
      </c>
    </row>
    <row r="17" spans="1:10" s="26" customFormat="1" ht="12.75">
      <c r="A17" s="22" t="s">
        <v>127</v>
      </c>
      <c r="B17" s="48"/>
      <c r="C17" s="48"/>
      <c r="D17" s="11" t="s">
        <v>107</v>
      </c>
      <c r="E17" s="12">
        <v>2538</v>
      </c>
      <c r="F17" s="12">
        <v>800</v>
      </c>
      <c r="G17" s="12">
        <v>800</v>
      </c>
      <c r="H17" s="12">
        <f>G17</f>
        <v>800</v>
      </c>
      <c r="I17" s="12">
        <f>H17+G17+F17+E17</f>
        <v>4938</v>
      </c>
    </row>
    <row r="18" spans="1:10" s="26" customFormat="1" ht="12.75">
      <c r="A18" s="22" t="s">
        <v>128</v>
      </c>
      <c r="B18" s="48"/>
      <c r="C18" s="48"/>
      <c r="D18" s="11" t="s">
        <v>111</v>
      </c>
      <c r="E18" s="12">
        <f>E28+E33</f>
        <v>4488.1099999999997</v>
      </c>
      <c r="F18" s="12">
        <f>SUM(F28+F33)</f>
        <v>4564.8900000000003</v>
      </c>
      <c r="G18" s="12">
        <f>SUM(G28+G33)</f>
        <v>4564.8900000000003</v>
      </c>
      <c r="H18" s="12">
        <f>H28+H33</f>
        <v>4564.8900000000003</v>
      </c>
      <c r="I18" s="12">
        <f>H18+G18+F18+E18</f>
        <v>18182.780000000002</v>
      </c>
    </row>
    <row r="19" spans="1:10" s="26" customFormat="1" ht="42.75" customHeight="1">
      <c r="A19" s="22" t="s">
        <v>129</v>
      </c>
      <c r="B19" s="48"/>
      <c r="C19" s="48"/>
      <c r="D19" s="13" t="s">
        <v>114</v>
      </c>
      <c r="E19" s="12">
        <f>E20+E22+E23</f>
        <v>1397.02</v>
      </c>
      <c r="F19" s="12">
        <v>500</v>
      </c>
      <c r="G19" s="12">
        <v>500</v>
      </c>
      <c r="H19" s="12">
        <f>H20+H22+H23</f>
        <v>500</v>
      </c>
      <c r="I19" s="12">
        <f>I20+I22+I23</f>
        <v>2897.02</v>
      </c>
    </row>
    <row r="20" spans="1:10" s="26" customFormat="1" ht="12.75">
      <c r="A20" s="22" t="s">
        <v>130</v>
      </c>
      <c r="B20" s="48"/>
      <c r="C20" s="48"/>
      <c r="D20" s="11" t="s">
        <v>106</v>
      </c>
      <c r="E20" s="12">
        <f>E36</f>
        <v>724.15</v>
      </c>
      <c r="F20" s="12">
        <v>0</v>
      </c>
      <c r="G20" s="12">
        <v>0</v>
      </c>
      <c r="H20" s="12">
        <f>H36</f>
        <v>0</v>
      </c>
      <c r="I20" s="12">
        <f>H20+G20+F20+E20</f>
        <v>724.15</v>
      </c>
    </row>
    <row r="21" spans="1:10" s="26" customFormat="1" ht="12.75">
      <c r="A21" s="22" t="s">
        <v>131</v>
      </c>
      <c r="B21" s="48"/>
      <c r="C21" s="48"/>
      <c r="D21" s="11" t="s">
        <v>107</v>
      </c>
      <c r="E21" s="12"/>
      <c r="F21" s="12"/>
      <c r="G21" s="12"/>
      <c r="H21" s="12"/>
      <c r="I21" s="12"/>
    </row>
    <row r="22" spans="1:10" s="26" customFormat="1" ht="12.75">
      <c r="A22" s="22" t="s">
        <v>132</v>
      </c>
      <c r="B22" s="48"/>
      <c r="C22" s="48"/>
      <c r="D22" s="11" t="s">
        <v>111</v>
      </c>
      <c r="E22" s="12">
        <v>500</v>
      </c>
      <c r="F22" s="12">
        <v>500</v>
      </c>
      <c r="G22" s="12">
        <v>500</v>
      </c>
      <c r="H22" s="12">
        <f>H38</f>
        <v>500</v>
      </c>
      <c r="I22" s="12">
        <f>H22+G22+F22+E22</f>
        <v>2000</v>
      </c>
    </row>
    <row r="23" spans="1:10" s="26" customFormat="1" ht="12.75">
      <c r="A23" s="22" t="s">
        <v>133</v>
      </c>
      <c r="B23" s="49"/>
      <c r="C23" s="49"/>
      <c r="D23" s="11" t="s">
        <v>118</v>
      </c>
      <c r="E23" s="12">
        <f>E39</f>
        <v>172.87</v>
      </c>
      <c r="F23" s="12">
        <v>0</v>
      </c>
      <c r="G23" s="12">
        <v>0</v>
      </c>
      <c r="H23" s="12">
        <f>H39</f>
        <v>0</v>
      </c>
      <c r="I23" s="12">
        <f>H23+G23+F23+E23</f>
        <v>172.87</v>
      </c>
    </row>
    <row r="24" spans="1:10" s="26" customFormat="1" ht="25.5" customHeight="1">
      <c r="A24" s="22" t="s">
        <v>59</v>
      </c>
      <c r="B24" s="47" t="s">
        <v>45</v>
      </c>
      <c r="C24" s="47" t="s">
        <v>108</v>
      </c>
      <c r="D24" s="13" t="s">
        <v>104</v>
      </c>
      <c r="E24" s="14">
        <f>SUM(E25:E28)</f>
        <v>8071.0199999999995</v>
      </c>
      <c r="F24" s="14">
        <f>SUM(F25:F28)</f>
        <v>5828.09</v>
      </c>
      <c r="G24" s="14">
        <f>SUM(G25:G28)</f>
        <v>5828.09</v>
      </c>
      <c r="H24" s="14">
        <f>H26+H27+H28</f>
        <v>5828.09</v>
      </c>
      <c r="I24" s="14">
        <f>I26+I27+I28</f>
        <v>25555.29</v>
      </c>
    </row>
    <row r="25" spans="1:10" s="26" customFormat="1" ht="12.75">
      <c r="A25" s="22" t="s">
        <v>134</v>
      </c>
      <c r="B25" s="48"/>
      <c r="C25" s="48"/>
      <c r="D25" s="11" t="s">
        <v>105</v>
      </c>
      <c r="E25" s="12"/>
      <c r="F25" s="12"/>
      <c r="G25" s="12"/>
      <c r="H25" s="12"/>
      <c r="I25" s="12"/>
    </row>
    <row r="26" spans="1:10" s="26" customFormat="1" ht="12.75">
      <c r="A26" s="22" t="s">
        <v>135</v>
      </c>
      <c r="B26" s="48"/>
      <c r="C26" s="48"/>
      <c r="D26" s="11" t="s">
        <v>106</v>
      </c>
      <c r="E26" s="24">
        <v>1351.41</v>
      </c>
      <c r="F26" s="12">
        <v>769.7</v>
      </c>
      <c r="G26" s="12">
        <v>769.7</v>
      </c>
      <c r="H26" s="12">
        <f>G26</f>
        <v>769.7</v>
      </c>
      <c r="I26" s="12">
        <f>H26+G26+F26+E26</f>
        <v>3660.51</v>
      </c>
    </row>
    <row r="27" spans="1:10" s="26" customFormat="1" ht="12.75">
      <c r="A27" s="22" t="s">
        <v>136</v>
      </c>
      <c r="B27" s="48"/>
      <c r="C27" s="48"/>
      <c r="D27" s="11" t="s">
        <v>107</v>
      </c>
      <c r="E27" s="12">
        <v>2538</v>
      </c>
      <c r="F27" s="12">
        <v>800</v>
      </c>
      <c r="G27" s="12">
        <v>800</v>
      </c>
      <c r="H27" s="12">
        <f>G27</f>
        <v>800</v>
      </c>
      <c r="I27" s="12">
        <f>H27+G27+F27+E27</f>
        <v>4938</v>
      </c>
    </row>
    <row r="28" spans="1:10" s="26" customFormat="1" ht="12.75">
      <c r="A28" s="22" t="s">
        <v>137</v>
      </c>
      <c r="B28" s="49"/>
      <c r="C28" s="49"/>
      <c r="D28" s="11" t="s">
        <v>111</v>
      </c>
      <c r="E28" s="12">
        <v>4181.6099999999997</v>
      </c>
      <c r="F28" s="12">
        <v>4258.3900000000003</v>
      </c>
      <c r="G28" s="12">
        <v>4258.3900000000003</v>
      </c>
      <c r="H28" s="12">
        <f>G28</f>
        <v>4258.3900000000003</v>
      </c>
      <c r="I28" s="12">
        <f>H28+G28+F28+E28</f>
        <v>16956.780000000002</v>
      </c>
      <c r="J28" s="17"/>
    </row>
    <row r="29" spans="1:10" s="26" customFormat="1" ht="25.5" customHeight="1">
      <c r="A29" s="22" t="s">
        <v>97</v>
      </c>
      <c r="B29" s="47" t="s">
        <v>44</v>
      </c>
      <c r="C29" s="47" t="s">
        <v>109</v>
      </c>
      <c r="D29" s="13" t="s">
        <v>104</v>
      </c>
      <c r="E29" s="14">
        <f>SUM(E30:E33)</f>
        <v>306.5</v>
      </c>
      <c r="F29" s="14">
        <f>SUM(F30:F33)</f>
        <v>306.5</v>
      </c>
      <c r="G29" s="14">
        <f>SUM(G30:G33)</f>
        <v>306.5</v>
      </c>
      <c r="H29" s="14">
        <f>H33</f>
        <v>306.5</v>
      </c>
      <c r="I29" s="14">
        <f>I33</f>
        <v>1226</v>
      </c>
    </row>
    <row r="30" spans="1:10" s="26" customFormat="1" ht="12.75">
      <c r="A30" s="22" t="s">
        <v>138</v>
      </c>
      <c r="B30" s="48"/>
      <c r="C30" s="48"/>
      <c r="D30" s="11" t="s">
        <v>105</v>
      </c>
      <c r="E30" s="12"/>
      <c r="F30" s="12"/>
      <c r="G30" s="12"/>
      <c r="H30" s="12"/>
      <c r="I30" s="12"/>
    </row>
    <row r="31" spans="1:10" s="26" customFormat="1" ht="12.75">
      <c r="A31" s="22" t="s">
        <v>139</v>
      </c>
      <c r="B31" s="48"/>
      <c r="C31" s="48"/>
      <c r="D31" s="11" t="s">
        <v>106</v>
      </c>
      <c r="E31" s="12"/>
      <c r="F31" s="12"/>
      <c r="G31" s="12"/>
      <c r="H31" s="12"/>
      <c r="I31" s="12"/>
    </row>
    <row r="32" spans="1:10" s="26" customFormat="1" ht="12.75">
      <c r="A32" s="22" t="s">
        <v>140</v>
      </c>
      <c r="B32" s="48"/>
      <c r="C32" s="48"/>
      <c r="D32" s="11" t="s">
        <v>107</v>
      </c>
      <c r="E32" s="12"/>
      <c r="F32" s="12"/>
      <c r="G32" s="12"/>
      <c r="H32" s="12"/>
      <c r="I32" s="12"/>
    </row>
    <row r="33" spans="1:9" s="26" customFormat="1" ht="12.75">
      <c r="A33" s="22" t="s">
        <v>141</v>
      </c>
      <c r="B33" s="49"/>
      <c r="C33" s="49"/>
      <c r="D33" s="11" t="s">
        <v>111</v>
      </c>
      <c r="E33" s="12">
        <v>306.5</v>
      </c>
      <c r="F33" s="12">
        <v>306.5</v>
      </c>
      <c r="G33" s="12">
        <v>306.5</v>
      </c>
      <c r="H33" s="12">
        <f>G33</f>
        <v>306.5</v>
      </c>
      <c r="I33" s="12">
        <f>H33+G33+F33+E33</f>
        <v>1226</v>
      </c>
    </row>
    <row r="34" spans="1:9" s="26" customFormat="1" ht="25.5" customHeight="1">
      <c r="A34" s="22" t="s">
        <v>142</v>
      </c>
      <c r="B34" s="47" t="s">
        <v>89</v>
      </c>
      <c r="C34" s="47" t="s">
        <v>110</v>
      </c>
      <c r="D34" s="13" t="s">
        <v>104</v>
      </c>
      <c r="E34" s="14">
        <f>E36+E38+E39</f>
        <v>1397.02</v>
      </c>
      <c r="F34" s="14">
        <f>SUM(F35:F38)</f>
        <v>500</v>
      </c>
      <c r="G34" s="14">
        <f>SUM(G35:G38)</f>
        <v>500</v>
      </c>
      <c r="H34" s="14">
        <f>H36+H38+H39</f>
        <v>500</v>
      </c>
      <c r="I34" s="14">
        <f>I36+I38+I39</f>
        <v>2897.02</v>
      </c>
    </row>
    <row r="35" spans="1:9" s="26" customFormat="1" ht="12.75">
      <c r="A35" s="22" t="s">
        <v>143</v>
      </c>
      <c r="B35" s="48"/>
      <c r="C35" s="48"/>
      <c r="D35" s="11" t="s">
        <v>105</v>
      </c>
      <c r="E35" s="12"/>
      <c r="F35" s="12"/>
      <c r="G35" s="12"/>
      <c r="H35" s="12"/>
      <c r="I35" s="12"/>
    </row>
    <row r="36" spans="1:9" s="26" customFormat="1" ht="12.75">
      <c r="A36" s="22" t="s">
        <v>144</v>
      </c>
      <c r="B36" s="48"/>
      <c r="C36" s="48"/>
      <c r="D36" s="11" t="s">
        <v>106</v>
      </c>
      <c r="E36" s="12">
        <f>339.45+384.7</f>
        <v>724.15</v>
      </c>
      <c r="F36" s="12">
        <v>0</v>
      </c>
      <c r="G36" s="12">
        <v>0</v>
      </c>
      <c r="H36" s="12">
        <f>G36</f>
        <v>0</v>
      </c>
      <c r="I36" s="12">
        <f>H36+G36+F36+E36</f>
        <v>724.15</v>
      </c>
    </row>
    <row r="37" spans="1:9" s="26" customFormat="1" ht="12.75">
      <c r="A37" s="22" t="s">
        <v>145</v>
      </c>
      <c r="B37" s="48"/>
      <c r="C37" s="48"/>
      <c r="D37" s="11" t="s">
        <v>107</v>
      </c>
      <c r="E37" s="12"/>
      <c r="F37" s="12"/>
      <c r="G37" s="12"/>
      <c r="H37" s="12"/>
      <c r="I37" s="12"/>
    </row>
    <row r="38" spans="1:9" s="26" customFormat="1" ht="12.75">
      <c r="A38" s="22" t="s">
        <v>146</v>
      </c>
      <c r="B38" s="48"/>
      <c r="C38" s="48"/>
      <c r="D38" s="11" t="s">
        <v>111</v>
      </c>
      <c r="E38" s="12">
        <f>500000/1000</f>
        <v>500</v>
      </c>
      <c r="F38" s="12">
        <f t="shared" ref="F38:G38" si="2">500000/1000</f>
        <v>500</v>
      </c>
      <c r="G38" s="12">
        <f t="shared" si="2"/>
        <v>500</v>
      </c>
      <c r="H38" s="12">
        <f>G38</f>
        <v>500</v>
      </c>
      <c r="I38" s="12">
        <f>H38+G38+F38+E38</f>
        <v>2000</v>
      </c>
    </row>
    <row r="39" spans="1:9" ht="11.25" customHeight="1">
      <c r="A39" s="23" t="s">
        <v>147</v>
      </c>
      <c r="B39" s="49"/>
      <c r="C39" s="49"/>
      <c r="D39" s="20" t="s">
        <v>118</v>
      </c>
      <c r="E39" s="25">
        <f>71.04+101.83</f>
        <v>172.87</v>
      </c>
      <c r="F39" s="21">
        <v>0</v>
      </c>
      <c r="G39" s="21">
        <v>0</v>
      </c>
      <c r="H39" s="21">
        <f>G39</f>
        <v>0</v>
      </c>
      <c r="I39" s="21">
        <f>H39+G39+E39</f>
        <v>172.87</v>
      </c>
    </row>
    <row r="40" spans="1:9">
      <c r="B40" s="19"/>
      <c r="C40" s="19"/>
    </row>
    <row r="41" spans="1:9">
      <c r="B41" s="18"/>
      <c r="C41" s="18"/>
    </row>
    <row r="42" spans="1:9">
      <c r="B42" s="38" t="s">
        <v>116</v>
      </c>
      <c r="C42" s="38"/>
    </row>
    <row r="43" spans="1:9">
      <c r="B43" s="38"/>
      <c r="C43" s="38"/>
      <c r="G43" s="39" t="s">
        <v>117</v>
      </c>
      <c r="H43" s="39"/>
      <c r="I43" s="39"/>
    </row>
  </sheetData>
  <mergeCells count="17">
    <mergeCell ref="C34:C39"/>
    <mergeCell ref="A6:A7"/>
    <mergeCell ref="B42:C43"/>
    <mergeCell ref="G43:I43"/>
    <mergeCell ref="F1:I3"/>
    <mergeCell ref="B4:I4"/>
    <mergeCell ref="B6:B7"/>
    <mergeCell ref="C6:C7"/>
    <mergeCell ref="D6:D7"/>
    <mergeCell ref="E6:I6"/>
    <mergeCell ref="B9:B23"/>
    <mergeCell ref="C9:C23"/>
    <mergeCell ref="B24:B28"/>
    <mergeCell ref="C24:C28"/>
    <mergeCell ref="B29:B33"/>
    <mergeCell ref="C29:C33"/>
    <mergeCell ref="B34:B39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0"/>
      <c r="D3" s="10"/>
    </row>
    <row r="4" spans="3:4">
      <c r="C4" s="10"/>
      <c r="D4" s="10"/>
    </row>
    <row r="5" spans="3:4">
      <c r="C5" s="10"/>
      <c r="D5" s="10"/>
    </row>
    <row r="7" spans="3:4">
      <c r="C7" s="10"/>
      <c r="D7" s="10"/>
    </row>
    <row r="8" spans="3:4">
      <c r="C8" s="10"/>
      <c r="D8" s="10"/>
    </row>
    <row r="9" spans="3:4">
      <c r="C9" s="10"/>
      <c r="D9" s="10"/>
    </row>
    <row r="10" spans="3:4">
      <c r="C10" s="10"/>
      <c r="D10" s="10"/>
    </row>
    <row r="11" spans="3:4">
      <c r="C11" s="10"/>
      <c r="D11" s="10"/>
    </row>
    <row r="12" spans="3:4">
      <c r="C12" s="10"/>
      <c r="D12" s="10"/>
    </row>
    <row r="13" spans="3:4">
      <c r="C13" s="10"/>
      <c r="D13" s="10"/>
    </row>
    <row r="14" spans="3:4">
      <c r="C14" s="10"/>
      <c r="D14" s="10"/>
    </row>
    <row r="15" spans="3:4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2014-10-06T07:02:03Z</dcterms:modified>
</cp:coreProperties>
</file>