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11" i="1"/>
  <c r="L21"/>
  <c r="M20"/>
  <c r="L20"/>
  <c r="L18"/>
  <c r="M16"/>
  <c r="L16"/>
  <c r="L15"/>
  <c r="L14"/>
  <c r="L13"/>
  <c r="L12"/>
  <c r="M10"/>
  <c r="L10"/>
  <c r="I22"/>
  <c r="I10"/>
  <c r="I11"/>
  <c r="M15"/>
  <c r="J22"/>
  <c r="M12" l="1"/>
  <c r="M21"/>
  <c r="M18"/>
  <c r="M14"/>
  <c r="M13"/>
  <c r="K16"/>
  <c r="K10"/>
  <c r="H20"/>
  <c r="H22" s="1"/>
  <c r="K22" l="1"/>
  <c r="L22" l="1"/>
  <c r="M22"/>
</calcChain>
</file>

<file path=xl/sharedStrings.xml><?xml version="1.0" encoding="utf-8"?>
<sst xmlns="http://schemas.openxmlformats.org/spreadsheetml/2006/main" count="107" uniqueCount="66">
  <si>
    <t xml:space="preserve">Перечень мероприятий подпрограммы </t>
  </si>
  <si>
    <t>Развитие массового спорта и подготовка спортивного резерва</t>
  </si>
  <si>
    <t xml:space="preserve">ГРБС </t>
  </si>
  <si>
    <t>Код бюджетной классификации</t>
  </si>
  <si>
    <t>Расходы (тыс. руб.), годы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</si>
  <si>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</si>
  <si>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</si>
  <si>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</si>
  <si>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</si>
  <si>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</si>
  <si>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2014 год</t>
  </si>
  <si>
    <t>2015 год</t>
  </si>
  <si>
    <t>2016 год</t>
  </si>
  <si>
    <t>033</t>
  </si>
  <si>
    <t>07 02</t>
  </si>
  <si>
    <t xml:space="preserve">Стабильное функционирование учреждения </t>
  </si>
  <si>
    <t xml:space="preserve">Задача 2
 Развитие кадровой политики подготовки спортивного резерва.
</t>
  </si>
  <si>
    <t xml:space="preserve">Цель подпрограммы
«Формирование цельной системы подготовки спортивного резерва»
</t>
  </si>
  <si>
    <t xml:space="preserve">Задача 1
Формирование единой системы поиска, выявления и поддержки одаренных детей, повышение качества управления подготовкой спортивного резерва; 
</t>
  </si>
  <si>
    <t xml:space="preserve">Задача 3
Совершенствование системы мероприятий, направленных на поиск и поддержку талантливых, одаренных детей
</t>
  </si>
  <si>
    <t xml:space="preserve"> Победители и призеры соревнований различного уровня (до 250 чел. ежегодно)  </t>
  </si>
  <si>
    <t xml:space="preserve">Посещение восстановительных мероприятий (до 45 %  от общего количестваобучающихся)  </t>
  </si>
  <si>
    <t>Администрации города Шарыпово</t>
  </si>
  <si>
    <t>Л.А. Когданина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</si>
  <si>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</si>
  <si>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611</t>
  </si>
  <si>
    <t>Мероприятие 2                           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</si>
  <si>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 xml:space="preserve">Мероприятие 1
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
</t>
  </si>
  <si>
    <t>Повысится уровень квалификации специалистов (4 чел. ежегодно);    Обмен опытом,  общение с коллегами-профессионалами, приобретение новых знаний, умений.(Ежегодно 2 чел).</t>
  </si>
  <si>
    <t xml:space="preserve">Мероприятие 1
Мероприятия по переподготовке и повышению квалификации в рамках подпрограммы "Развитие детско-юношеского спорта и системы подготовки спортивного резерва"
</t>
  </si>
  <si>
    <t>0628528</t>
  </si>
  <si>
    <t>х</t>
  </si>
  <si>
    <t>Всего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</si>
  <si>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детско-юношеского спорта и системы подготовки спортивного резерва"</t>
  </si>
  <si>
    <t>0628734</t>
  </si>
  <si>
    <t xml:space="preserve">Мероприятие 1                                                                           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 </t>
  </si>
  <si>
    <t>Персональные выплаты, устанавливаемые в целях повышения оплаты труда молодым специалистам в рамках подпрограммы "Развитие детско-юношеского спорта и системы подготовки спортивного резерва"</t>
  </si>
  <si>
    <t>0621031</t>
  </si>
  <si>
    <t>Мероприятие 2                                     Расходы на оснащение муниципальных учреждений физкультурно-спортивной направленности спортивным инвентарем, оборудованием, спортивной одеждой и обувью, проведенного в 2013 году, в рамках подпрограммы «Развитие детско-юношеского спорта и системы подготовки спортивного резерва»</t>
  </si>
  <si>
    <t>2017 год</t>
  </si>
  <si>
    <t>0621022</t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</si>
  <si>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"Развитие детско-юношеского спорта и системы подготовки спортивного резерва"</t>
  </si>
  <si>
    <t>Обеспечение муниципальных учреждений на реализацию ими отдельных расходных обязательств в рамках подпрограммы "Развитие детско-юношеского спорта и системы подготовки спортивного резерва"</t>
  </si>
  <si>
    <t>0622520</t>
  </si>
  <si>
    <t>0627511</t>
  </si>
  <si>
    <t>№ п/п</t>
  </si>
  <si>
    <t>1.1.</t>
  </si>
  <si>
    <t>1.2.</t>
  </si>
  <si>
    <t xml:space="preserve">Задача 1
Формирование единой системы поиска, выявления и поддержки одаренных детей, повышение качества управления подготовкой спортивного резерва
</t>
  </si>
  <si>
    <t>1.1.1.</t>
  </si>
  <si>
    <t>1.1.2.</t>
  </si>
  <si>
    <t>1.1.3.</t>
  </si>
  <si>
    <t>1.1.4.</t>
  </si>
  <si>
    <t>1.1.5.</t>
  </si>
  <si>
    <t>2.1.</t>
  </si>
  <si>
    <t>3.1.</t>
  </si>
  <si>
    <t>3.2.</t>
  </si>
  <si>
    <t xml:space="preserve">Приложение № 2 к подпрограмме № 2, реализуемой в рамках муниципальной  программы "Развитие физической культуры и спорта в городе Шарыпово"
</t>
  </si>
  <si>
    <t>2018 год</t>
  </si>
  <si>
    <t>2014-2018гг.</t>
  </si>
  <si>
    <t>0628542, 0620085420</t>
  </si>
  <si>
    <t>0621021, 0620010210</t>
  </si>
  <si>
    <t>0628543, 0620085430</t>
  </si>
  <si>
    <t>0628544, 0620085440</t>
  </si>
  <si>
    <t>Отдел спорта и молодежной политики Администрации города Шарыпово</t>
  </si>
  <si>
    <t>Начальник отдела СиМП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</si>
</sst>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5"/>
  <sheetViews>
    <sheetView tabSelected="1" topLeftCell="A21" zoomScaleNormal="100" workbookViewId="0">
      <selection activeCell="B25" sqref="B25"/>
    </sheetView>
  </sheetViews>
  <sheetFormatPr defaultColWidth="12.7109375" defaultRowHeight="15"/>
  <cols>
    <col min="1" max="1" width="7.28515625" style="11" customWidth="1"/>
    <col min="2" max="2" width="34.85546875" style="11" customWidth="1"/>
    <col min="3" max="3" width="20.7109375" style="11" customWidth="1"/>
    <col min="4" max="4" width="7.7109375" style="11" customWidth="1"/>
    <col min="5" max="5" width="8" style="11" customWidth="1"/>
    <col min="6" max="6" width="8.5703125" style="11" customWidth="1"/>
    <col min="7" max="7" width="6.5703125" style="11" customWidth="1"/>
    <col min="8" max="8" width="9" style="11" customWidth="1"/>
    <col min="9" max="9" width="10.28515625" style="11" customWidth="1"/>
    <col min="10" max="12" width="9.5703125" style="11" customWidth="1"/>
    <col min="13" max="13" width="9.85546875" style="11" customWidth="1"/>
    <col min="14" max="14" width="34.28515625" style="11" customWidth="1"/>
    <col min="15" max="16384" width="12.7109375" style="11"/>
  </cols>
  <sheetData>
    <row r="1" spans="1:14" ht="7.5" customHeight="1">
      <c r="J1" s="12"/>
      <c r="K1" s="12"/>
      <c r="L1" s="12"/>
      <c r="M1" s="12"/>
      <c r="N1" s="12"/>
    </row>
    <row r="2" spans="1:14" ht="17.25" customHeight="1">
      <c r="J2" s="13" t="s">
        <v>57</v>
      </c>
      <c r="K2" s="13"/>
      <c r="L2" s="13"/>
      <c r="M2" s="13"/>
      <c r="N2" s="13"/>
    </row>
    <row r="3" spans="1:14" ht="32.25" customHeight="1">
      <c r="J3" s="13"/>
      <c r="K3" s="13"/>
      <c r="L3" s="13"/>
      <c r="M3" s="13"/>
      <c r="N3" s="13"/>
    </row>
    <row r="4" spans="1:14">
      <c r="D4" s="14" t="s">
        <v>0</v>
      </c>
      <c r="E4" s="14"/>
      <c r="F4" s="14"/>
      <c r="G4" s="14"/>
      <c r="H4" s="14"/>
      <c r="I4" s="14"/>
      <c r="J4" s="14"/>
    </row>
    <row r="5" spans="1:14" ht="50.25" customHeight="1">
      <c r="A5" s="3" t="s">
        <v>45</v>
      </c>
      <c r="B5" s="2" t="s">
        <v>1</v>
      </c>
      <c r="C5" s="3" t="s">
        <v>2</v>
      </c>
      <c r="D5" s="15" t="s">
        <v>3</v>
      </c>
      <c r="E5" s="16"/>
      <c r="F5" s="16"/>
      <c r="G5" s="17"/>
      <c r="H5" s="15" t="s">
        <v>4</v>
      </c>
      <c r="I5" s="16"/>
      <c r="J5" s="16"/>
      <c r="K5" s="16"/>
      <c r="L5" s="16"/>
      <c r="M5" s="17"/>
      <c r="N5" s="3" t="s">
        <v>5</v>
      </c>
    </row>
    <row r="6" spans="1:14" ht="30">
      <c r="A6" s="3"/>
      <c r="B6" s="2"/>
      <c r="C6" s="3"/>
      <c r="D6" s="3" t="s">
        <v>6</v>
      </c>
      <c r="E6" s="3" t="s">
        <v>7</v>
      </c>
      <c r="F6" s="3" t="s">
        <v>8</v>
      </c>
      <c r="G6" s="3" t="s">
        <v>9</v>
      </c>
      <c r="H6" s="3" t="s">
        <v>10</v>
      </c>
      <c r="I6" s="3" t="s">
        <v>11</v>
      </c>
      <c r="J6" s="3" t="s">
        <v>12</v>
      </c>
      <c r="K6" s="3" t="s">
        <v>39</v>
      </c>
      <c r="L6" s="3" t="s">
        <v>58</v>
      </c>
      <c r="M6" s="3" t="s">
        <v>59</v>
      </c>
      <c r="N6" s="3"/>
    </row>
    <row r="7" spans="1:14" ht="58.5" hidden="1" customHeight="1">
      <c r="A7" s="3"/>
      <c r="B7" s="2" t="s">
        <v>17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93.75" hidden="1" customHeight="1">
      <c r="A8" s="3"/>
      <c r="B8" s="4" t="s">
        <v>18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 ht="93.75" customHeight="1">
      <c r="A9" s="3">
        <v>1</v>
      </c>
      <c r="B9" s="4" t="s">
        <v>48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 ht="123.75" customHeight="1">
      <c r="A10" s="3" t="s">
        <v>46</v>
      </c>
      <c r="B10" s="2" t="s">
        <v>35</v>
      </c>
      <c r="C10" s="3" t="s">
        <v>64</v>
      </c>
      <c r="D10" s="5" t="s">
        <v>13</v>
      </c>
      <c r="E10" s="5" t="s">
        <v>14</v>
      </c>
      <c r="F10" s="5" t="s">
        <v>60</v>
      </c>
      <c r="G10" s="5" t="s">
        <v>25</v>
      </c>
      <c r="H10" s="6">
        <v>7723.68</v>
      </c>
      <c r="I10" s="6">
        <f>9007.93-92.14+20.5-850+23.88-12.62+12.62</f>
        <v>8110.170000000001</v>
      </c>
      <c r="J10" s="6">
        <v>9007.93</v>
      </c>
      <c r="K10" s="6">
        <f>J10</f>
        <v>9007.93</v>
      </c>
      <c r="L10" s="6">
        <f>K10</f>
        <v>9007.93</v>
      </c>
      <c r="M10" s="6">
        <f>SUM(H10:L10)</f>
        <v>42857.640000000007</v>
      </c>
      <c r="N10" s="3" t="s">
        <v>15</v>
      </c>
    </row>
    <row r="11" spans="1:14" ht="141" customHeight="1">
      <c r="A11" s="3" t="s">
        <v>49</v>
      </c>
      <c r="B11" s="2" t="s">
        <v>24</v>
      </c>
      <c r="C11" s="3" t="s">
        <v>64</v>
      </c>
      <c r="D11" s="5" t="s">
        <v>13</v>
      </c>
      <c r="E11" s="5" t="s">
        <v>14</v>
      </c>
      <c r="F11" s="5" t="s">
        <v>61</v>
      </c>
      <c r="G11" s="5" t="s">
        <v>25</v>
      </c>
      <c r="H11" s="6">
        <v>9.36</v>
      </c>
      <c r="I11" s="6">
        <f>20.5+12.62</f>
        <v>33.119999999999997</v>
      </c>
      <c r="J11" s="6">
        <v>54.11</v>
      </c>
      <c r="K11" s="6">
        <v>54.11</v>
      </c>
      <c r="L11" s="6">
        <v>54.11</v>
      </c>
      <c r="M11" s="6">
        <f>H11+I11+J11+K11+L11</f>
        <v>204.81</v>
      </c>
      <c r="N11" s="3" t="s">
        <v>15</v>
      </c>
    </row>
    <row r="12" spans="1:14" ht="147.75" customHeight="1">
      <c r="A12" s="3" t="s">
        <v>50</v>
      </c>
      <c r="B12" s="2" t="s">
        <v>41</v>
      </c>
      <c r="C12" s="3" t="s">
        <v>64</v>
      </c>
      <c r="D12" s="5" t="s">
        <v>13</v>
      </c>
      <c r="E12" s="5" t="s">
        <v>14</v>
      </c>
      <c r="F12" s="5" t="s">
        <v>40</v>
      </c>
      <c r="G12" s="5" t="s">
        <v>25</v>
      </c>
      <c r="H12" s="6">
        <v>1.72</v>
      </c>
      <c r="I12" s="6">
        <v>0</v>
      </c>
      <c r="J12" s="6">
        <v>0</v>
      </c>
      <c r="K12" s="6">
        <v>0</v>
      </c>
      <c r="L12" s="6">
        <f t="shared" ref="L12:L16" si="0">K12</f>
        <v>0</v>
      </c>
      <c r="M12" s="6">
        <f>H12</f>
        <v>1.72</v>
      </c>
      <c r="N12" s="3"/>
    </row>
    <row r="13" spans="1:14" ht="150" customHeight="1">
      <c r="A13" s="3" t="s">
        <v>51</v>
      </c>
      <c r="B13" s="2" t="s">
        <v>33</v>
      </c>
      <c r="C13" s="3" t="s">
        <v>64</v>
      </c>
      <c r="D13" s="5" t="s">
        <v>13</v>
      </c>
      <c r="E13" s="5" t="s">
        <v>14</v>
      </c>
      <c r="F13" s="5" t="s">
        <v>34</v>
      </c>
      <c r="G13" s="5" t="s">
        <v>25</v>
      </c>
      <c r="H13" s="6">
        <v>696.19</v>
      </c>
      <c r="I13" s="6">
        <v>0</v>
      </c>
      <c r="J13" s="6">
        <v>0</v>
      </c>
      <c r="K13" s="6">
        <v>0</v>
      </c>
      <c r="L13" s="6">
        <f t="shared" si="0"/>
        <v>0</v>
      </c>
      <c r="M13" s="6">
        <f>K13+J13+I13+H13</f>
        <v>696.19</v>
      </c>
      <c r="N13" s="3" t="s">
        <v>15</v>
      </c>
    </row>
    <row r="14" spans="1:14" ht="111" customHeight="1">
      <c r="A14" s="3" t="s">
        <v>52</v>
      </c>
      <c r="B14" s="2" t="s">
        <v>36</v>
      </c>
      <c r="C14" s="3" t="s">
        <v>64</v>
      </c>
      <c r="D14" s="5" t="s">
        <v>13</v>
      </c>
      <c r="E14" s="5" t="s">
        <v>14</v>
      </c>
      <c r="F14" s="5" t="s">
        <v>37</v>
      </c>
      <c r="G14" s="5" t="s">
        <v>25</v>
      </c>
      <c r="H14" s="6">
        <v>85.51</v>
      </c>
      <c r="I14" s="6">
        <v>71.64</v>
      </c>
      <c r="J14" s="6">
        <v>0</v>
      </c>
      <c r="K14" s="6">
        <v>0</v>
      </c>
      <c r="L14" s="6">
        <f t="shared" si="0"/>
        <v>0</v>
      </c>
      <c r="M14" s="6">
        <f>K14+J14+I14+H14</f>
        <v>157.15</v>
      </c>
      <c r="N14" s="3" t="s">
        <v>15</v>
      </c>
    </row>
    <row r="15" spans="1:14" ht="111" customHeight="1">
      <c r="A15" s="3" t="s">
        <v>53</v>
      </c>
      <c r="B15" s="4" t="s">
        <v>42</v>
      </c>
      <c r="C15" s="3" t="s">
        <v>64</v>
      </c>
      <c r="D15" s="5" t="s">
        <v>13</v>
      </c>
      <c r="E15" s="3" t="s">
        <v>14</v>
      </c>
      <c r="F15" s="5" t="s">
        <v>44</v>
      </c>
      <c r="G15" s="3">
        <v>611</v>
      </c>
      <c r="H15" s="6">
        <v>0</v>
      </c>
      <c r="I15" s="6">
        <v>850</v>
      </c>
      <c r="J15" s="6">
        <v>0</v>
      </c>
      <c r="K15" s="6">
        <v>0</v>
      </c>
      <c r="L15" s="6">
        <f t="shared" si="0"/>
        <v>0</v>
      </c>
      <c r="M15" s="6">
        <f>I15</f>
        <v>850</v>
      </c>
      <c r="N15" s="3"/>
    </row>
    <row r="16" spans="1:14" ht="120">
      <c r="A16" s="3" t="s">
        <v>47</v>
      </c>
      <c r="B16" s="2" t="s">
        <v>26</v>
      </c>
      <c r="C16" s="3" t="s">
        <v>64</v>
      </c>
      <c r="D16" s="5" t="s">
        <v>13</v>
      </c>
      <c r="E16" s="5" t="s">
        <v>14</v>
      </c>
      <c r="F16" s="5" t="s">
        <v>62</v>
      </c>
      <c r="G16" s="5" t="s">
        <v>25</v>
      </c>
      <c r="H16" s="6">
        <v>657.54</v>
      </c>
      <c r="I16" s="6">
        <v>392.15</v>
      </c>
      <c r="J16" s="6">
        <v>392.15</v>
      </c>
      <c r="K16" s="6">
        <f>J16</f>
        <v>392.15</v>
      </c>
      <c r="L16" s="6">
        <f t="shared" si="0"/>
        <v>392.15</v>
      </c>
      <c r="M16" s="6">
        <f>SUM(H16:L16)</f>
        <v>2226.1400000000003</v>
      </c>
      <c r="N16" s="3" t="s">
        <v>20</v>
      </c>
    </row>
    <row r="17" spans="1:14" ht="45.75" customHeight="1">
      <c r="A17" s="3">
        <v>2</v>
      </c>
      <c r="B17" s="2" t="s">
        <v>16</v>
      </c>
      <c r="C17" s="3"/>
      <c r="D17" s="5"/>
      <c r="E17" s="5"/>
      <c r="F17" s="5"/>
      <c r="G17" s="5"/>
      <c r="H17" s="6"/>
      <c r="I17" s="6"/>
      <c r="J17" s="6"/>
      <c r="K17" s="6"/>
      <c r="L17" s="6"/>
      <c r="M17" s="6"/>
      <c r="N17" s="3"/>
    </row>
    <row r="18" spans="1:14" ht="105">
      <c r="A18" s="3" t="s">
        <v>54</v>
      </c>
      <c r="B18" s="2" t="s">
        <v>29</v>
      </c>
      <c r="C18" s="3" t="s">
        <v>64</v>
      </c>
      <c r="D18" s="5" t="s">
        <v>13</v>
      </c>
      <c r="E18" s="5" t="s">
        <v>14</v>
      </c>
      <c r="F18" s="5" t="s">
        <v>30</v>
      </c>
      <c r="G18" s="5" t="s">
        <v>25</v>
      </c>
      <c r="H18" s="6">
        <v>11.34</v>
      </c>
      <c r="I18" s="6">
        <v>0</v>
      </c>
      <c r="J18" s="6">
        <v>0</v>
      </c>
      <c r="K18" s="6">
        <v>0</v>
      </c>
      <c r="L18" s="6">
        <f>K18</f>
        <v>0</v>
      </c>
      <c r="M18" s="6">
        <f>K18+J18+I18+H18</f>
        <v>11.34</v>
      </c>
      <c r="N18" s="3" t="s">
        <v>28</v>
      </c>
    </row>
    <row r="19" spans="1:14" ht="76.5" customHeight="1">
      <c r="A19" s="3">
        <v>3</v>
      </c>
      <c r="B19" s="2" t="s">
        <v>19</v>
      </c>
      <c r="C19" s="3"/>
      <c r="D19" s="5"/>
      <c r="E19" s="5"/>
      <c r="F19" s="5"/>
      <c r="G19" s="5"/>
      <c r="H19" s="6"/>
      <c r="I19" s="6"/>
      <c r="J19" s="6"/>
      <c r="K19" s="6"/>
      <c r="L19" s="6"/>
      <c r="M19" s="6"/>
      <c r="N19" s="3"/>
    </row>
    <row r="20" spans="1:14" ht="120">
      <c r="A20" s="3" t="s">
        <v>55</v>
      </c>
      <c r="B20" s="2" t="s">
        <v>27</v>
      </c>
      <c r="C20" s="3" t="s">
        <v>64</v>
      </c>
      <c r="D20" s="5" t="s">
        <v>13</v>
      </c>
      <c r="E20" s="5" t="s">
        <v>14</v>
      </c>
      <c r="F20" s="5" t="s">
        <v>63</v>
      </c>
      <c r="G20" s="5" t="s">
        <v>25</v>
      </c>
      <c r="H20" s="6">
        <f>200</f>
        <v>200</v>
      </c>
      <c r="I20" s="6">
        <v>200</v>
      </c>
      <c r="J20" s="6">
        <v>200</v>
      </c>
      <c r="K20" s="6">
        <v>200</v>
      </c>
      <c r="L20" s="6">
        <f>K20</f>
        <v>200</v>
      </c>
      <c r="M20" s="6">
        <f>SUM(H20:L20)</f>
        <v>1000</v>
      </c>
      <c r="N20" s="3" t="s">
        <v>21</v>
      </c>
    </row>
    <row r="21" spans="1:14" ht="165">
      <c r="A21" s="3" t="s">
        <v>56</v>
      </c>
      <c r="B21" s="4" t="s">
        <v>38</v>
      </c>
      <c r="C21" s="3" t="s">
        <v>64</v>
      </c>
      <c r="D21" s="5" t="s">
        <v>13</v>
      </c>
      <c r="E21" s="3" t="s">
        <v>14</v>
      </c>
      <c r="F21" s="5" t="s">
        <v>43</v>
      </c>
      <c r="G21" s="3">
        <v>612</v>
      </c>
      <c r="H21" s="6">
        <v>490</v>
      </c>
      <c r="I21" s="6">
        <v>0</v>
      </c>
      <c r="J21" s="6">
        <v>0</v>
      </c>
      <c r="K21" s="6">
        <v>0</v>
      </c>
      <c r="L21" s="6">
        <f>K21</f>
        <v>0</v>
      </c>
      <c r="M21" s="6">
        <f>K21+J21+I21+H21</f>
        <v>490</v>
      </c>
      <c r="N21" s="3" t="s">
        <v>15</v>
      </c>
    </row>
    <row r="22" spans="1:14" s="1" customFormat="1" ht="30.75" customHeight="1">
      <c r="A22" s="7"/>
      <c r="B22" s="7" t="s">
        <v>32</v>
      </c>
      <c r="C22" s="7"/>
      <c r="D22" s="7" t="s">
        <v>31</v>
      </c>
      <c r="E22" s="7" t="s">
        <v>31</v>
      </c>
      <c r="F22" s="7" t="s">
        <v>31</v>
      </c>
      <c r="G22" s="7" t="s">
        <v>31</v>
      </c>
      <c r="H22" s="8">
        <f>H10+H11+H12+H13+H14+H16+H18+H20+H21</f>
        <v>9875.34</v>
      </c>
      <c r="I22" s="8">
        <f>SUM(I10:I21)</f>
        <v>9657.08</v>
      </c>
      <c r="J22" s="8">
        <f>SUM(J10:J21)</f>
        <v>9654.19</v>
      </c>
      <c r="K22" s="8">
        <f>K10+K11+K13+K14+K16+K18+K20+K21</f>
        <v>9654.19</v>
      </c>
      <c r="L22" s="8">
        <f>K22</f>
        <v>9654.19</v>
      </c>
      <c r="M22" s="8">
        <f>SUM(H22:L22)</f>
        <v>48494.990000000005</v>
      </c>
      <c r="N22" s="7"/>
    </row>
    <row r="23" spans="1:14" s="1" customFormat="1" ht="153" hidden="1" customHeight="1"/>
    <row r="24" spans="1:14" ht="30.75" customHeight="1">
      <c r="B24" s="12" t="s">
        <v>65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</row>
    <row r="25" spans="1:14" ht="30.75" customHeight="1">
      <c r="B25" s="10" t="s">
        <v>22</v>
      </c>
      <c r="H25" s="9"/>
      <c r="N25" s="10" t="s">
        <v>23</v>
      </c>
    </row>
  </sheetData>
  <mergeCells count="6">
    <mergeCell ref="B24:N24"/>
    <mergeCell ref="J1:N1"/>
    <mergeCell ref="J2:N3"/>
    <mergeCell ref="D4:J4"/>
    <mergeCell ref="D5:G5"/>
    <mergeCell ref="H5:M5"/>
  </mergeCells>
  <pageMargins left="0.31496062992125984" right="0.31496062992125984" top="0.74803149606299213" bottom="0.35433070866141736" header="0.31496062992125984" footer="0.31496062992125984"/>
  <pageSetup paperSize="9" scale="4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2015-12-03T08:31:44Z</dcterms:modified>
</cp:coreProperties>
</file>