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firstSheet="1" activeTab="1"/>
  </bookViews>
  <sheets>
    <sheet name="Лист3" sheetId="3" state="hidden" r:id="rId1"/>
    <sheet name="ЦБС" sheetId="4" r:id="rId2"/>
  </sheets>
  <calcPr calcId="125725"/>
</workbook>
</file>

<file path=xl/calcChain.xml><?xml version="1.0" encoding="utf-8"?>
<calcChain xmlns="http://schemas.openxmlformats.org/spreadsheetml/2006/main">
  <c r="K159" i="4"/>
  <c r="K160"/>
  <c r="K162"/>
  <c r="K164"/>
  <c r="K165"/>
  <c r="K166"/>
  <c r="K167"/>
  <c r="K168"/>
  <c r="K169"/>
  <c r="K170"/>
  <c r="K171"/>
  <c r="K172"/>
  <c r="K173"/>
  <c r="K174"/>
  <c r="K175"/>
  <c r="K176"/>
  <c r="K177"/>
  <c r="K178"/>
  <c r="K181"/>
  <c r="K182"/>
  <c r="K183"/>
  <c r="K184"/>
  <c r="K185"/>
  <c r="K186"/>
  <c r="K188"/>
  <c r="K191"/>
  <c r="K193"/>
  <c r="K195"/>
  <c r="K197"/>
  <c r="K198"/>
  <c r="K200"/>
  <c r="K202"/>
  <c r="K205"/>
  <c r="K206"/>
  <c r="K208"/>
  <c r="K210"/>
  <c r="K213"/>
  <c r="K157"/>
  <c r="L66"/>
  <c r="L68"/>
  <c r="L70"/>
  <c r="L75"/>
  <c r="I198"/>
  <c r="I208"/>
  <c r="I193"/>
  <c r="G184"/>
  <c r="G183"/>
  <c r="G182"/>
  <c r="G181"/>
  <c r="G178"/>
  <c r="G177"/>
  <c r="G176"/>
  <c r="G175"/>
  <c r="G174"/>
  <c r="G173"/>
  <c r="G172"/>
  <c r="G171"/>
  <c r="G170"/>
  <c r="G169"/>
  <c r="G168"/>
  <c r="G167"/>
  <c r="G166"/>
  <c r="G165"/>
  <c r="G164"/>
  <c r="M150" l="1"/>
  <c r="I64"/>
  <c r="L64" s="1"/>
  <c r="G66"/>
  <c r="G64" s="1"/>
  <c r="I162"/>
  <c r="I157" s="1"/>
  <c r="G198"/>
  <c r="G186"/>
  <c r="L92" l="1"/>
  <c r="G162"/>
  <c r="G157" s="1"/>
  <c r="I92"/>
  <c r="I90" s="1"/>
  <c r="G92"/>
  <c r="G90" s="1"/>
  <c r="L90" l="1"/>
  <c r="G193"/>
  <c r="G208"/>
  <c r="I191" l="1"/>
  <c r="G191"/>
</calcChain>
</file>

<file path=xl/sharedStrings.xml><?xml version="1.0" encoding="utf-8"?>
<sst xmlns="http://schemas.openxmlformats.org/spreadsheetml/2006/main" count="404" uniqueCount="279">
  <si>
    <t>Отчет</t>
  </si>
  <si>
    <t>о результатах деятельности</t>
  </si>
  <si>
    <t>(наименование муниципального  учреждения)</t>
  </si>
  <si>
    <t>(главный распорядитель)</t>
  </si>
  <si>
    <t xml:space="preserve">Раздел 1.  Общие сведения об учреждении </t>
  </si>
  <si>
    <t>1.1. Перечень видов деятельности учреждения:</t>
  </si>
  <si>
    <t>1.2. Перечень услуг (работ), осуществляемых на платной основе:</t>
  </si>
  <si>
    <t>Наименование услуг (работ)</t>
  </si>
  <si>
    <t xml:space="preserve">1.3. Перечень разрешительных документов учреждения: </t>
  </si>
  <si>
    <t>Наименование документа</t>
  </si>
  <si>
    <t xml:space="preserve">1.4. Сведения о сотрудниках учреждения: </t>
  </si>
  <si>
    <t>1. Количество штатных единиц учреждения на начало отчетного года, человек</t>
  </si>
  <si>
    <t>2. Процент сотрудников, имеющих высшее профессиональное образование, на начало отчетного года, %</t>
  </si>
  <si>
    <t>3. Процент сотрудников, имеющих среднее профессиональное образование, на начало отчетного года, %</t>
  </si>
  <si>
    <t>4. Количество штатных единиц учреждения на конец отчетного года, человек</t>
  </si>
  <si>
    <t>5. Процент сотрудников, имеющих высшее профессиональное образование, на конец отчетного года, %</t>
  </si>
  <si>
    <t>6. Процент сотрудников, имеющих среднее профессиональное образование, на конец отчетного года, %</t>
  </si>
  <si>
    <t xml:space="preserve">7. Изменение (увеличение, уменьшение) количества штатных единиц учреждения на конец отчетного периода  </t>
  </si>
  <si>
    <t>8. Причины, приведшие к изменению количества штатных единиц учреждения на конец отчетного периода</t>
  </si>
  <si>
    <t>9. Средняя заработная плата сотрудников учреждения за отчетный год, рублей</t>
  </si>
  <si>
    <t>Раздел 2. Результат деятельности учреждения</t>
  </si>
  <si>
    <t>2.1. Сведения о балансовой (остаточной) стоимости нефинансовых активов учреждения</t>
  </si>
  <si>
    <t>Наименование показателя</t>
  </si>
  <si>
    <t>На начало отчетного года</t>
  </si>
  <si>
    <t>Балансовая (остаточная) стоимость нефинансовых активов</t>
  </si>
  <si>
    <t>2.3. Сведения о показателях по дебиторской и кредиторской задолженности учреждения</t>
  </si>
  <si>
    <t>2.3.1. Сведения о показателях по дебиторской задолженности учреждения</t>
  </si>
  <si>
    <t>Дебиторская задолженность на начало отчетного года</t>
  </si>
  <si>
    <t>Дебиторская задолженность на конец отчетного года</t>
  </si>
  <si>
    <t>Финансовые активы, всего</t>
  </si>
  <si>
    <t>из них:</t>
  </si>
  <si>
    <t xml:space="preserve">       в том числе:</t>
  </si>
  <si>
    <t>1.1 по выданным авансам на услуги связи</t>
  </si>
  <si>
    <t>1.2 по выданным авансам на транспортные услуги</t>
  </si>
  <si>
    <t>1.3 по выданным авансам на коммунальные услуги</t>
  </si>
  <si>
    <t>1.4 по выданным авансам на услуги по содержанию имущества</t>
  </si>
  <si>
    <t>1.5 по выданным авансам на прочие услуги</t>
  </si>
  <si>
    <t>1.6 по выданным авансам на приобретение основных средств</t>
  </si>
  <si>
    <t>1.7 по выданным авансам на приобретение нематериальных активов</t>
  </si>
  <si>
    <t>1.8 по выданным авансам на приобретение материальных запасов</t>
  </si>
  <si>
    <t>1.9 по выданным авансам на прочие расходы</t>
  </si>
  <si>
    <t>2. Расчеты по выданным авансам за счет средств, полученных от платной и иной приносящей доход деятельности, всего:</t>
  </si>
  <si>
    <t>2.1 по выданным авансам на услуги связи</t>
  </si>
  <si>
    <t>2.2 по выданным авансам на транспортные услуги</t>
  </si>
  <si>
    <t>2.3 по выданным авансам на коммунальные услуги</t>
  </si>
  <si>
    <t>2.4 по выданным авансам на услуги по содержанию имущества</t>
  </si>
  <si>
    <t>2.5 по выданным авансам на прочие услуги</t>
  </si>
  <si>
    <t>2.6 по выданным авансам на приобретение основных средств</t>
  </si>
  <si>
    <t>2.7 по выданным авансам на приобретение нематериальных активов</t>
  </si>
  <si>
    <t>2.8 по выданным авансам на приобретение материальных запасов</t>
  </si>
  <si>
    <t>2.9. по выданным авансам на прочие расходы</t>
  </si>
  <si>
    <t>2.3.2. Сведения о показателях по кредиторской задолженности учреждения</t>
  </si>
  <si>
    <t>Кредиторская задолженность на начало отчетного года</t>
  </si>
  <si>
    <t>Кредиторская задолженность на конец отчетного года</t>
  </si>
  <si>
    <t>Обязательства, всего</t>
  </si>
  <si>
    <t xml:space="preserve">из них:   </t>
  </si>
  <si>
    <t>1.1 по заработной плате</t>
  </si>
  <si>
    <t xml:space="preserve">1.2  по начислениям на выплаты по оплате труда </t>
  </si>
  <si>
    <t>1.3  по оплате услуг связи</t>
  </si>
  <si>
    <t>1.4 по оплате транспортных услуг</t>
  </si>
  <si>
    <t>1.5 по оплате коммунальных услуг</t>
  </si>
  <si>
    <t>1.6 по оплате услуг по содержанию имущества</t>
  </si>
  <si>
    <t>1.7. по оплате прочих услуг</t>
  </si>
  <si>
    <t>1.8. по приобретению основных средств</t>
  </si>
  <si>
    <t>1.9 по приобретению нематериальных активов</t>
  </si>
  <si>
    <t>1.10 по приобретению материальных запасов</t>
  </si>
  <si>
    <t>1.11 по оплате прочих расходов</t>
  </si>
  <si>
    <t>1.12 по платежам в бюджет</t>
  </si>
  <si>
    <t>1.13 по прочим расчетам с кредиторами</t>
  </si>
  <si>
    <t>2. Расчеты за счет средств, полученных от платной и иной приносящей доход деятельности, всего:</t>
  </si>
  <si>
    <t>2.1 по заработной плате</t>
  </si>
  <si>
    <t xml:space="preserve">2.2.  по начислениям на выплаты по оплате труда </t>
  </si>
  <si>
    <t>2.3  по оплате услуг связи</t>
  </si>
  <si>
    <t>2.4 по оплате транспортных услуг</t>
  </si>
  <si>
    <t>2.5 по оплате коммунальных услуг</t>
  </si>
  <si>
    <t>2.6 по оплате услуг по содержанию имущества</t>
  </si>
  <si>
    <t>2.7 по оплате прочих услуг</t>
  </si>
  <si>
    <t>2.8 по приобретению основных средств</t>
  </si>
  <si>
    <t>2.9 по приобретению нематериальных активов</t>
  </si>
  <si>
    <t>2.10 по приобретению непроизводственных активов</t>
  </si>
  <si>
    <t>2.11 по приобретению материальных запасов</t>
  </si>
  <si>
    <t>2.12 по оплате прочих расходов</t>
  </si>
  <si>
    <t>2.13 по платежам в бюджет</t>
  </si>
  <si>
    <t>2.14 по прочим расчетам с кредиторами</t>
  </si>
  <si>
    <t>2.4. Сведения по оказанию услуг учреждением</t>
  </si>
  <si>
    <t>2.4.1. Информация о ценах (тарифах)  на платные услуги (работы), оказываемые учреждением потребителям, а также доходах, полученных учреждением от оказания платных услуг (выполнения работ)</t>
  </si>
  <si>
    <t>№ п/п</t>
  </si>
  <si>
    <t>Наименование услуги (работы)</t>
  </si>
  <si>
    <t xml:space="preserve">          2.4.4. Принятые меры по результатам рассмотрения жалоб потребителей:</t>
  </si>
  <si>
    <t>2.4.5. Показатели по поступлениям и выплатам учреждения</t>
  </si>
  <si>
    <t>КОСГУ</t>
  </si>
  <si>
    <t xml:space="preserve">Суммы плановых поступлений и выплат, рублей </t>
  </si>
  <si>
    <t>Планируемый остаток средств на начало планируемого года</t>
  </si>
  <si>
    <t>Х</t>
  </si>
  <si>
    <t>Поступления, всего:</t>
  </si>
  <si>
    <t>в том числе:</t>
  </si>
  <si>
    <t>Целевые субсидии</t>
  </si>
  <si>
    <t>Бюджетные инвестиции</t>
  </si>
  <si>
    <t>Поступления от оказания бюджетным учреждением  (подразделением) услуг (выполнения работ) , предоставление которых для физических и юридических лиц осуществляется на платной основе, всего</t>
  </si>
  <si>
    <t>Поступления от иной приносящей доход деятельности, всего:</t>
  </si>
  <si>
    <t>Поступления от реализации ценных бумаг</t>
  </si>
  <si>
    <t>Планируемый остаток средств на конец планируемого года</t>
  </si>
  <si>
    <t>Выплаты, всего:</t>
  </si>
  <si>
    <t>Оплата труда и начисления на выплаты по оплате труда, всего</t>
  </si>
  <si>
    <t>Заработная плата</t>
  </si>
  <si>
    <t>Прочие выплаты</t>
  </si>
  <si>
    <t>Начисления на выплаты по оплате труда</t>
  </si>
  <si>
    <t>Оплата работ, услуг, всего</t>
  </si>
  <si>
    <t>Услуги связи</t>
  </si>
  <si>
    <t>Арендная плата за пользование имуществом</t>
  </si>
  <si>
    <t>Работы, услуги по содержанию имущества</t>
  </si>
  <si>
    <t>Прочие работы, услуги</t>
  </si>
  <si>
    <t>Прочие расходы</t>
  </si>
  <si>
    <t>Безвозмездные перечисления организациям, всего</t>
  </si>
  <si>
    <t xml:space="preserve">Поступление нефинансовых активов, всего </t>
  </si>
  <si>
    <t>Увеличение стоимости основных средств</t>
  </si>
  <si>
    <t>Увеличение стоимости нематериальных активов</t>
  </si>
  <si>
    <t>Увеличение стоимости непроизводственных активов</t>
  </si>
  <si>
    <t>Увеличение стоимости материальных запасов</t>
  </si>
  <si>
    <t>Поступление финансовых активов, всего</t>
  </si>
  <si>
    <t>Увеличение стоимости ценных бумаг, кроме акций и иных форм участия в капитале</t>
  </si>
  <si>
    <t>Увеличение стоимости акций и иных форм участия в капитале</t>
  </si>
  <si>
    <t xml:space="preserve">2.4.6. Сведения о выполнении муниципального задания и заданий по целевым показателям эффективности работы учреждения </t>
  </si>
  <si>
    <t>Ед. измерения</t>
  </si>
  <si>
    <t>Утвержденная величина задания</t>
  </si>
  <si>
    <t>%</t>
  </si>
  <si>
    <t>1. Общая балансовая (остаточная) стоимость недвижимого имущества, находящегося у учреждения на праве оперативного управления, рублей</t>
  </si>
  <si>
    <t>в т.ч. переданного в:</t>
  </si>
  <si>
    <t xml:space="preserve">         аренду</t>
  </si>
  <si>
    <t xml:space="preserve">         безвозмездное пользование</t>
  </si>
  <si>
    <t>2. Общая балансовая (остаточная) стоимость движимого имущества, находящегося у учреждения на праве оперативного управления, рублей</t>
  </si>
  <si>
    <t>3. Общая площадь объектов недвижимого имущества, находящегося у учреждения на праве оперативного управления, кв.м</t>
  </si>
  <si>
    <t>4. Количество объектов недвижимого имущества, находящегося у учреждения на праве оперативного управления, единиц</t>
  </si>
  <si>
    <t>5. Объем средств, полученных в отчетном году от распоряжения в установленном порядке имуществом, находящимся у учреждения на праве оперативного управления, рублей</t>
  </si>
  <si>
    <t>в т.ч.:</t>
  </si>
  <si>
    <t xml:space="preserve">   переданного в аренду</t>
  </si>
  <si>
    <t xml:space="preserve">   иного использования </t>
  </si>
  <si>
    <t>7. Общая балансовая (остаточная) стоимость недвижимого имущества, приобретенного учреждением в отчетном году за счет доходов, полученных от платных услуг и иной приносящей доход деятельности, рублей</t>
  </si>
  <si>
    <t>8. Общая балансовая (остаточная) стоимость особо ценного движимого имущества, находящегося у учреждения на праве оперативного управления, рублей</t>
  </si>
  <si>
    <t>СОГЛАСОВАНО:</t>
  </si>
  <si>
    <t>Реквизиты документа (№ и дата)</t>
  </si>
  <si>
    <t>Срок действия документа</t>
  </si>
  <si>
    <t>На конец отчетного года</t>
  </si>
  <si>
    <t>Изменение (увеличение, уменьшение), %</t>
  </si>
  <si>
    <t>УТВЕРЖДАЮ:</t>
  </si>
  <si>
    <t>Потребители указанных услуг (работ)</t>
  </si>
  <si>
    <t>в т.ч. просроченная дебиторская задолженность</t>
  </si>
  <si>
    <t>Причины образования дебиторской задолженности, в т.ч. нереальной к взысканию</t>
  </si>
  <si>
    <t>в т.ч. просроченная кредиторская задолженность</t>
  </si>
  <si>
    <t>Причины образования кредиторской задолженности, в т.ч. просроченной</t>
  </si>
  <si>
    <t>Цена (тариф)  во II кв. за единицу услуги, рублей</t>
  </si>
  <si>
    <t>Цена (тариф)  в III кв. за единицу услуги, рублей</t>
  </si>
  <si>
    <t>Цена (тариф)  в IV кв. за единицу услуги, рублей</t>
  </si>
  <si>
    <t>Сумма дохода, полученного учреждением от оказания платной услуги (выполнения работы), рублей</t>
  </si>
  <si>
    <t>Суммы кассовых  поступлений (с учетом возврата) и выплат (с учетом восстановленных кассовых выплат), рублей</t>
  </si>
  <si>
    <t>Процент отклонения от плановых показателей, %</t>
  </si>
  <si>
    <t>Причины отклонений от плановых показателей</t>
  </si>
  <si>
    <t>% выполнения задания</t>
  </si>
  <si>
    <t>Причины невыполнения государственного задания и заданий по целевым показателям эффективности работы учреждения</t>
  </si>
  <si>
    <t>Директор МБУ "ЦБС г. Шарыпово"</t>
  </si>
  <si>
    <t xml:space="preserve">                 И.Г. Арутюнян</t>
  </si>
  <si>
    <t>Начальник Отдела культуры администрации города Шарыпово</t>
  </si>
  <si>
    <t>Отдел культуры администрации города Шарыпово</t>
  </si>
  <si>
    <t>1. Распечатка (копирование)</t>
  </si>
  <si>
    <t xml:space="preserve">2. Двухсторонняя печать (копирование) </t>
  </si>
  <si>
    <t xml:space="preserve">3. Печать цветного текста </t>
  </si>
  <si>
    <t>4. Печать текста с картинками</t>
  </si>
  <si>
    <t>5. Печать цветного изображения</t>
  </si>
  <si>
    <r>
      <t> </t>
    </r>
    <r>
      <rPr>
        <b/>
        <sz val="12"/>
        <color rgb="FF000000"/>
        <rFont val="Times New Roman"/>
        <family val="1"/>
        <charset val="204"/>
      </rPr>
      <t>Раздел 3. Сведения об использовании имущества, закрепленного за учреждением</t>
    </r>
  </si>
  <si>
    <t>оплата по счету</t>
  </si>
  <si>
    <t>Цена (тариф)  в I кв. за единицу услуги, руб.</t>
  </si>
  <si>
    <t xml:space="preserve">Коммунальные услуги </t>
  </si>
  <si>
    <t>чел.</t>
  </si>
  <si>
    <t>Директор МКУ "ЦБОК"</t>
  </si>
  <si>
    <t>Л.А. Шокова</t>
  </si>
  <si>
    <t>Начальник отдела экономики и планирования Администрации города Шарыпово</t>
  </si>
  <si>
    <t>Е.В. Рачеева</t>
  </si>
  <si>
    <t>Е.А. Гришина</t>
  </si>
  <si>
    <t>А.Н. Еременко</t>
  </si>
  <si>
    <t>Г.А. Гришина</t>
  </si>
  <si>
    <t>6. Сканирование без распознания</t>
  </si>
  <si>
    <t>7. Сканирование с распознанием</t>
  </si>
  <si>
    <t>2.2. Общая сумма выставленных требований в возмещение ущерба по недостачам и хищениям материальных ценностей, денежных средств, а также от порчи материальных ценностей за отчетный период - 0,00  рублей.</t>
  </si>
  <si>
    <t>Распечатка (копирование)</t>
  </si>
  <si>
    <t xml:space="preserve">Двухсторонняя печать (копирование) </t>
  </si>
  <si>
    <t xml:space="preserve">Печать цветного текста </t>
  </si>
  <si>
    <t>Печать текста с картинками</t>
  </si>
  <si>
    <t>Печать цветного изображения</t>
  </si>
  <si>
    <t>Сканирование без распознания</t>
  </si>
  <si>
    <t>Сканирование с распознанием</t>
  </si>
  <si>
    <t xml:space="preserve"> Платный абонемент</t>
  </si>
  <si>
    <t>Ночной абонемент взрослый</t>
  </si>
  <si>
    <t>Ночной абонемент в  детской библиотеке</t>
  </si>
  <si>
    <t>Курс компьютерной грамотности (20 часов)</t>
  </si>
  <si>
    <t>Основы компьютерной грамотности</t>
  </si>
  <si>
    <t>8. Платный абонемент</t>
  </si>
  <si>
    <t>9. Ночной абонемент взрослый</t>
  </si>
  <si>
    <t>10. Ночной абонемент в  детской библиотеке</t>
  </si>
  <si>
    <t>12. Курс компьютерной грамотности (20 часов)</t>
  </si>
  <si>
    <t>13.Основы компьютерной грамотности</t>
  </si>
  <si>
    <t>14.Отправка по электронной почте</t>
  </si>
  <si>
    <t>Отправка по электронной почте</t>
  </si>
  <si>
    <t xml:space="preserve">Транспортные услуги </t>
  </si>
  <si>
    <t>1. Количество новых изданий , поступивших в фонды библиотек</t>
  </si>
  <si>
    <t>экз.</t>
  </si>
  <si>
    <t>2. Книгообеспеченность (томов на одного жителя)</t>
  </si>
  <si>
    <t xml:space="preserve">Ед. </t>
  </si>
  <si>
    <t>3. Прирост записей электронного каталога и собственных баз данных</t>
  </si>
  <si>
    <t>4. Доля библиотечного фонда переведенного в электронный каталог</t>
  </si>
  <si>
    <t xml:space="preserve">5. Число посещений общедоступных библиотек на 1000 жителей </t>
  </si>
  <si>
    <t>6. Число посещений</t>
  </si>
  <si>
    <t>посещ.</t>
  </si>
  <si>
    <t>1. Расчеты по выданным авансам, полученным за счет средств городского бюджета, всего:</t>
  </si>
  <si>
    <t>1. Расчеты за счет средств городского бюджета, всего:</t>
  </si>
  <si>
    <t>6. Общая балансовая (остаточная) стоимость недвижимого имущества, приобретенного учреждением в отчетном году за счет средств, выделенных из городского бюджета на указанные цели, рублей</t>
  </si>
  <si>
    <t>Субсидии на выполнении муниципального задания</t>
  </si>
  <si>
    <t>11. Библиографическая справка по интернету</t>
  </si>
  <si>
    <t>15. Ламинирование</t>
  </si>
  <si>
    <t>Ламинирование (1 лист -  А4)</t>
  </si>
  <si>
    <t>Ламинирование (1 лист -  А5)</t>
  </si>
  <si>
    <t>Ламинирование (1 лист -  А6)</t>
  </si>
  <si>
    <t>Итого</t>
  </si>
  <si>
    <t>13197256,90/6574034,60</t>
  </si>
  <si>
    <r>
      <t xml:space="preserve">          2.4.3.  Количество жалоб потребителей - </t>
    </r>
    <r>
      <rPr>
        <u/>
        <sz val="10"/>
        <color rgb="FF000000"/>
        <rFont val="Times New Roman"/>
        <family val="1"/>
        <charset val="204"/>
      </rPr>
      <t xml:space="preserve">  0  </t>
    </r>
    <r>
      <rPr>
        <sz val="10"/>
        <color rgb="FF000000"/>
        <rFont val="Times New Roman"/>
        <family val="1"/>
        <charset val="204"/>
      </rPr>
      <t xml:space="preserve"> шт.</t>
    </r>
  </si>
  <si>
    <t xml:space="preserve"> </t>
  </si>
  <si>
    <t>Добровольные пожертвования</t>
  </si>
  <si>
    <t>Библиографическая справка по интернету</t>
  </si>
  <si>
    <t>5669999,54/4269183,85</t>
  </si>
  <si>
    <t>3894250,79/2148737,00</t>
  </si>
  <si>
    <t>3633006,57/156113,75</t>
  </si>
  <si>
    <t>Главный бухгалтер МКУ "ЦБОК"</t>
  </si>
  <si>
    <t>Е.В. Глазунова</t>
  </si>
  <si>
    <t>Исполнитель: Ведущий экономист  МКУ "ЦБОК"  тел. 8 (39153) 37772</t>
  </si>
  <si>
    <t>Руководитель Финансового управления Администрация города Шарыпово</t>
  </si>
  <si>
    <t xml:space="preserve">Начальник отдела учета и отчетности Финансового управления Администрации города  Шарыпово </t>
  </si>
  <si>
    <t xml:space="preserve">Главный специалист Финансового управления Администрации города  Шарыпово </t>
  </si>
  <si>
    <t>Физические и юридические лица</t>
  </si>
  <si>
    <t>Ведущий специалист по имущественным отношениям КУМИ Администрации города Шарыпово</t>
  </si>
  <si>
    <t>Муниципальное бюджетное учреждение "Централизованная библиотечная система г. Шарыпово"</t>
  </si>
  <si>
    <t>__________________________ М.А. Шереметьева</t>
  </si>
  <si>
    <t xml:space="preserve">за 2015  год </t>
  </si>
  <si>
    <t>оптимизация расховдов учреждения</t>
  </si>
  <si>
    <t>13887533,12/6310564,49</t>
  </si>
  <si>
    <r>
      <t xml:space="preserve">          2.4.2. Общее количество потребителей, воспользовавшихся услугами (работами) учреждения (в т.ч. платными) за отчетный период - </t>
    </r>
    <r>
      <rPr>
        <u/>
        <sz val="10"/>
        <rFont val="Times New Roman"/>
        <family val="1"/>
        <charset val="204"/>
      </rPr>
      <t>144950</t>
    </r>
    <r>
      <rPr>
        <sz val="1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 единиц.</t>
    </r>
  </si>
  <si>
    <t>Тематический поиск информации в сети Интернет</t>
  </si>
  <si>
    <t>Консультация специалиста по поиску информации и работе в сети Интернет</t>
  </si>
  <si>
    <t>Подготовка и проведение в библиотеке мероприятий сторонних организаций</t>
  </si>
  <si>
    <t>Редактирование личных  электронных документов пользователя</t>
  </si>
  <si>
    <t>Брошюрирование (от 10 до 20 листов)</t>
  </si>
  <si>
    <t>Брошюрирование (от 20 до 50 листов)</t>
  </si>
  <si>
    <t>Платный абонемент</t>
  </si>
  <si>
    <t>недостаток финансирования (норматив 250 экземпляров на 1000 жителей в год)</t>
  </si>
  <si>
    <t>5601851,34/4058768,53</t>
  </si>
  <si>
    <t>4272772,14/1936328,47</t>
  </si>
  <si>
    <t>4012909,64/315467,49</t>
  </si>
  <si>
    <t>Е.А. Курносова.</t>
  </si>
  <si>
    <t>Е.В. Ерошкина</t>
  </si>
  <si>
    <t>С.В. Маркина</t>
  </si>
  <si>
    <t>"___   "  марта   2016 г.</t>
  </si>
  <si>
    <t>серия 24 № 005838920</t>
  </si>
  <si>
    <t>Заместитель Главы города Шарыпово -Председатель КУМИ Администрации г. Шарыпово</t>
  </si>
  <si>
    <t>бессрочный</t>
  </si>
  <si>
    <t xml:space="preserve">при формировании плана предполагалось получить больше доходов от предоставления платных услуг </t>
  </si>
  <si>
    <t xml:space="preserve"> фактические поступиления ниже плановых</t>
  </si>
  <si>
    <t xml:space="preserve"> - Деятельность библиотек, архивов, учреждений клубного типа (92.51)</t>
  </si>
  <si>
    <t>Приказ Отдела культуры администрации города Шарыпово "О создании муниципальных бюджетных учреждений"</t>
  </si>
  <si>
    <t>№ 10 от 14.01.2011г.</t>
  </si>
  <si>
    <t>Приказ отдела культуры администрации города Шарыпово об утверждении Устава муниципального бюджетного учреждения  «Централизованная библиотечная система г. Шарыпово»;</t>
  </si>
  <si>
    <t>Свидетельство о внесении записи в Единый государственный реестр юридических лиц</t>
  </si>
  <si>
    <t>от 25.11.2008г.                                            (в ред.  от 01.04.2015 г.)</t>
  </si>
  <si>
    <t>от 15.10.2013г. (в ред.  № 102 от 24.07.2015г.)</t>
  </si>
  <si>
    <t>погрешность в корректировке плана</t>
  </si>
  <si>
    <t xml:space="preserve"> +5,2/-4</t>
  </si>
  <si>
    <t xml:space="preserve"> Свидетельство о постановке на учет российской организации в налоговом органе по месту ее нахождения</t>
  </si>
  <si>
    <t>предполагалось оказать больше платных услуг</t>
  </si>
  <si>
    <t xml:space="preserve">24 005838908 от 01.03.2011г.  </t>
  </si>
  <si>
    <t xml:space="preserve"> Положение  о платных услугах в библиотеках муниципального бюджетного учреждения «Централизованная библиотечная система г. Шарыпово»;</t>
  </si>
  <si>
    <t xml:space="preserve">Приказ Отдела культуры администрации грода Шарыпово об утверждении «Перечень цен на оказание платных услуг по МБУ «ЦБС г. Шарыпово» </t>
  </si>
  <si>
    <t>№ 26 от 16.02.2011 г. (в ред.  № 171 от 01.12.2014)</t>
  </si>
</sst>
</file>

<file path=xl/styles.xml><?xml version="1.0" encoding="utf-8"?>
<styleSheet xmlns="http://schemas.openxmlformats.org/spreadsheetml/2006/main">
  <numFmts count="1">
    <numFmt numFmtId="164" formatCode="0.0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sz val="10"/>
      <color rgb="FF000000"/>
      <name val="Arial Narrow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1"/>
      <color rgb="FF000000"/>
      <name val="Arial Narrow"/>
      <family val="2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u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Calibri"/>
      <family val="2"/>
      <charset val="204"/>
      <scheme val="minor"/>
    </font>
    <font>
      <sz val="7"/>
      <color rgb="FF000000"/>
      <name val="Times New Roman"/>
      <family val="1"/>
      <charset val="204"/>
    </font>
    <font>
      <sz val="7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2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wrapText="1"/>
    </xf>
    <xf numFmtId="0" fontId="4" fillId="2" borderId="0" xfId="0" applyFont="1" applyFill="1" applyAlignment="1">
      <alignment vertical="top" wrapText="1"/>
    </xf>
    <xf numFmtId="0" fontId="4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horizontal="justify" wrapText="1"/>
    </xf>
    <xf numFmtId="0" fontId="0" fillId="0" borderId="0" xfId="0" applyAlignment="1">
      <alignment horizontal="justify"/>
    </xf>
    <xf numFmtId="0" fontId="4" fillId="0" borderId="0" xfId="0" applyFont="1" applyAlignment="1">
      <alignment vertical="top" wrapText="1"/>
    </xf>
    <xf numFmtId="0" fontId="5" fillId="0" borderId="0" xfId="0" applyFont="1"/>
    <xf numFmtId="0" fontId="0" fillId="0" borderId="0" xfId="0"/>
    <xf numFmtId="0" fontId="2" fillId="0" borderId="0" xfId="0" applyFont="1" applyAlignment="1"/>
    <xf numFmtId="0" fontId="11" fillId="0" borderId="0" xfId="0" applyFont="1" applyAlignment="1">
      <alignment wrapText="1"/>
    </xf>
    <xf numFmtId="0" fontId="11" fillId="0" borderId="0" xfId="0" applyFont="1" applyAlignment="1"/>
    <xf numFmtId="0" fontId="5" fillId="0" borderId="0" xfId="0" applyFont="1" applyAlignment="1">
      <alignment vertical="top" wrapText="1"/>
    </xf>
    <xf numFmtId="0" fontId="0" fillId="0" borderId="0" xfId="0"/>
    <xf numFmtId="0" fontId="5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 textRotation="90" wrapText="1"/>
    </xf>
    <xf numFmtId="0" fontId="4" fillId="0" borderId="3" xfId="0" applyFont="1" applyBorder="1" applyAlignment="1">
      <alignment horizontal="center" vertical="top" wrapText="1"/>
    </xf>
    <xf numFmtId="2" fontId="4" fillId="0" borderId="3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wrapText="1"/>
    </xf>
    <xf numFmtId="2" fontId="5" fillId="0" borderId="3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wrapText="1"/>
    </xf>
    <xf numFmtId="2" fontId="4" fillId="0" borderId="3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textRotation="90" wrapText="1"/>
    </xf>
    <xf numFmtId="0" fontId="4" fillId="0" borderId="0" xfId="0" applyFont="1" applyAlignment="1">
      <alignment vertical="top" wrapText="1"/>
    </xf>
    <xf numFmtId="0" fontId="5" fillId="0" borderId="4" xfId="0" applyFont="1" applyBorder="1" applyAlignment="1">
      <alignment horizontal="center" textRotation="90" wrapText="1"/>
    </xf>
    <xf numFmtId="0" fontId="5" fillId="0" borderId="0" xfId="0" applyFont="1" applyAlignment="1">
      <alignment vertical="top" wrapText="1"/>
    </xf>
    <xf numFmtId="0" fontId="16" fillId="0" borderId="0" xfId="0" applyFont="1" applyAlignment="1">
      <alignment horizontal="left"/>
    </xf>
    <xf numFmtId="0" fontId="16" fillId="0" borderId="0" xfId="0" applyFont="1" applyAlignment="1"/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vertical="top" wrapText="1"/>
    </xf>
    <xf numFmtId="0" fontId="5" fillId="0" borderId="3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2" fillId="0" borderId="0" xfId="0" applyFont="1" applyBorder="1" applyAlignment="1"/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 vertical="top" wrapText="1"/>
    </xf>
    <xf numFmtId="0" fontId="5" fillId="0" borderId="0" xfId="0" applyFont="1" applyAlignment="1">
      <alignment vertical="top" wrapText="1"/>
    </xf>
    <xf numFmtId="164" fontId="4" fillId="0" borderId="3" xfId="0" applyNumberFormat="1" applyFont="1" applyBorder="1" applyAlignment="1">
      <alignment horizontal="center" vertical="top" wrapText="1"/>
    </xf>
    <xf numFmtId="164" fontId="4" fillId="0" borderId="3" xfId="0" applyNumberFormat="1" applyFont="1" applyBorder="1" applyAlignment="1">
      <alignment horizontal="center" wrapText="1"/>
    </xf>
    <xf numFmtId="164" fontId="5" fillId="0" borderId="3" xfId="0" applyNumberFormat="1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0" xfId="0" applyFont="1" applyAlignment="1">
      <alignment vertical="top" wrapText="1"/>
    </xf>
    <xf numFmtId="0" fontId="18" fillId="3" borderId="3" xfId="0" applyFont="1" applyFill="1" applyBorder="1" applyAlignment="1">
      <alignment horizontal="center"/>
    </xf>
    <xf numFmtId="0" fontId="21" fillId="0" borderId="6" xfId="0" applyFont="1" applyFill="1" applyBorder="1" applyAlignment="1"/>
    <xf numFmtId="0" fontId="21" fillId="0" borderId="5" xfId="0" applyFont="1" applyFill="1" applyBorder="1" applyAlignment="1"/>
    <xf numFmtId="0" fontId="18" fillId="0" borderId="3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0" fontId="18" fillId="0" borderId="6" xfId="0" applyFont="1" applyFill="1" applyBorder="1" applyAlignment="1">
      <alignment horizontal="left" wrapText="1"/>
    </xf>
    <xf numFmtId="0" fontId="19" fillId="0" borderId="6" xfId="0" applyFont="1" applyFill="1" applyBorder="1" applyAlignment="1">
      <alignment horizontal="left" wrapText="1"/>
    </xf>
    <xf numFmtId="0" fontId="19" fillId="0" borderId="5" xfId="0" applyFont="1" applyFill="1" applyBorder="1" applyAlignment="1">
      <alignment horizontal="left" wrapText="1"/>
    </xf>
    <xf numFmtId="0" fontId="15" fillId="0" borderId="0" xfId="0" applyFont="1" applyAlignment="1">
      <alignment horizontal="center" vertical="top" wrapText="1"/>
    </xf>
    <xf numFmtId="0" fontId="18" fillId="0" borderId="0" xfId="0" applyFont="1" applyAlignment="1">
      <alignment horizontal="justify"/>
    </xf>
    <xf numFmtId="0" fontId="18" fillId="0" borderId="0" xfId="0" applyFont="1" applyBorder="1" applyAlignment="1">
      <alignment vertical="top" wrapText="1"/>
    </xf>
    <xf numFmtId="0" fontId="18" fillId="0" borderId="0" xfId="0" applyFont="1" applyBorder="1" applyAlignment="1">
      <alignment horizontal="center"/>
    </xf>
    <xf numFmtId="0" fontId="18" fillId="3" borderId="0" xfId="0" applyFont="1" applyFill="1" applyBorder="1" applyAlignment="1">
      <alignment horizontal="left" wrapText="1"/>
    </xf>
    <xf numFmtId="0" fontId="19" fillId="3" borderId="0" xfId="0" applyFont="1" applyFill="1" applyBorder="1" applyAlignment="1">
      <alignment horizontal="left" wrapText="1"/>
    </xf>
    <xf numFmtId="0" fontId="18" fillId="3" borderId="0" xfId="0" applyFont="1" applyFill="1" applyBorder="1" applyAlignment="1">
      <alignment horizontal="center" wrapText="1"/>
    </xf>
    <xf numFmtId="0" fontId="19" fillId="3" borderId="0" xfId="0" applyFont="1" applyFill="1" applyBorder="1" applyAlignment="1">
      <alignment horizontal="center" wrapText="1"/>
    </xf>
    <xf numFmtId="0" fontId="5" fillId="0" borderId="0" xfId="0" applyFont="1" applyBorder="1" applyAlignment="1">
      <alignment vertical="top" wrapText="1"/>
    </xf>
    <xf numFmtId="0" fontId="5" fillId="3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0" fillId="0" borderId="0" xfId="0" applyAlignment="1"/>
    <xf numFmtId="0" fontId="2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2" fillId="0" borderId="6" xfId="0" applyFont="1" applyBorder="1" applyAlignment="1"/>
    <xf numFmtId="0" fontId="2" fillId="0" borderId="0" xfId="0" applyFont="1" applyAlignment="1"/>
    <xf numFmtId="0" fontId="0" fillId="0" borderId="0" xfId="0" applyFont="1" applyAlignment="1"/>
    <xf numFmtId="2" fontId="18" fillId="0" borderId="3" xfId="0" applyNumberFormat="1" applyFont="1" applyBorder="1" applyAlignment="1">
      <alignment horizontal="center" wrapText="1"/>
    </xf>
    <xf numFmtId="2" fontId="19" fillId="0" borderId="3" xfId="0" applyNumberFormat="1" applyFont="1" applyBorder="1" applyAlignment="1">
      <alignment horizontal="center" wrapText="1"/>
    </xf>
    <xf numFmtId="0" fontId="13" fillId="0" borderId="3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0" fontId="5" fillId="0" borderId="3" xfId="0" applyFont="1" applyBorder="1" applyAlignment="1">
      <alignment vertical="top" wrapText="1"/>
    </xf>
    <xf numFmtId="0" fontId="3" fillId="0" borderId="3" xfId="0" applyFont="1" applyBorder="1" applyAlignment="1"/>
    <xf numFmtId="2" fontId="5" fillId="0" borderId="3" xfId="0" applyNumberFormat="1" applyFont="1" applyBorder="1" applyAlignment="1">
      <alignment horizontal="center" wrapText="1"/>
    </xf>
    <xf numFmtId="2" fontId="3" fillId="0" borderId="3" xfId="0" applyNumberFormat="1" applyFont="1" applyBorder="1" applyAlignment="1">
      <alignment horizontal="center" wrapText="1"/>
    </xf>
    <xf numFmtId="0" fontId="5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2" fontId="4" fillId="0" borderId="4" xfId="0" applyNumberFormat="1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2" fontId="5" fillId="0" borderId="3" xfId="0" applyNumberFormat="1" applyFont="1" applyBorder="1" applyAlignment="1">
      <alignment horizontal="center" vertical="top" wrapText="1"/>
    </xf>
    <xf numFmtId="2" fontId="3" fillId="0" borderId="3" xfId="0" applyNumberFormat="1" applyFont="1" applyBorder="1" applyAlignment="1">
      <alignment horizontal="center" vertical="top" wrapText="1"/>
    </xf>
    <xf numFmtId="2" fontId="5" fillId="0" borderId="3" xfId="0" applyNumberFormat="1" applyFont="1" applyBorder="1" applyAlignment="1">
      <alignment vertical="top" wrapText="1"/>
    </xf>
    <xf numFmtId="2" fontId="3" fillId="0" borderId="3" xfId="0" applyNumberFormat="1" applyFont="1" applyBorder="1" applyAlignment="1">
      <alignment vertical="top" wrapText="1"/>
    </xf>
    <xf numFmtId="0" fontId="5" fillId="0" borderId="4" xfId="0" applyFont="1" applyFill="1" applyBorder="1" applyAlignment="1">
      <alignment horizontal="left" wrapText="1"/>
    </xf>
    <xf numFmtId="0" fontId="0" fillId="0" borderId="6" xfId="0" applyFill="1" applyBorder="1" applyAlignment="1">
      <alignment horizontal="left" wrapText="1"/>
    </xf>
    <xf numFmtId="2" fontId="18" fillId="0" borderId="4" xfId="0" applyNumberFormat="1" applyFont="1" applyFill="1" applyBorder="1" applyAlignment="1">
      <alignment horizontal="center" vertical="center" wrapText="1"/>
    </xf>
    <xf numFmtId="2" fontId="18" fillId="0" borderId="5" xfId="0" applyNumberFormat="1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vertical="top" wrapText="1"/>
    </xf>
    <xf numFmtId="0" fontId="10" fillId="0" borderId="11" xfId="0" applyFont="1" applyBorder="1" applyAlignment="1"/>
    <xf numFmtId="0" fontId="10" fillId="0" borderId="0" xfId="0" applyFont="1" applyAlignment="1">
      <alignment horizontal="left"/>
    </xf>
    <xf numFmtId="2" fontId="5" fillId="0" borderId="4" xfId="0" applyNumberFormat="1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2" fontId="18" fillId="0" borderId="4" xfId="0" applyNumberFormat="1" applyFont="1" applyBorder="1" applyAlignment="1">
      <alignment horizontal="center" wrapText="1"/>
    </xf>
    <xf numFmtId="0" fontId="19" fillId="0" borderId="5" xfId="0" applyFont="1" applyBorder="1" applyAlignment="1">
      <alignment horizontal="center" wrapText="1"/>
    </xf>
    <xf numFmtId="0" fontId="13" fillId="0" borderId="4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0" fontId="0" fillId="0" borderId="6" xfId="0" applyFill="1" applyBorder="1" applyAlignment="1"/>
    <xf numFmtId="0" fontId="5" fillId="0" borderId="4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3" fillId="0" borderId="3" xfId="0" applyFont="1" applyBorder="1" applyAlignment="1">
      <alignment wrapText="1"/>
    </xf>
    <xf numFmtId="0" fontId="4" fillId="0" borderId="3" xfId="0" applyFont="1" applyBorder="1" applyAlignment="1">
      <alignment vertical="top" wrapText="1"/>
    </xf>
    <xf numFmtId="2" fontId="20" fillId="0" borderId="4" xfId="0" applyNumberFormat="1" applyFont="1" applyFill="1" applyBorder="1" applyAlignment="1">
      <alignment horizontal="center" vertical="center" wrapText="1"/>
    </xf>
    <xf numFmtId="2" fontId="20" fillId="0" borderId="5" xfId="0" applyNumberFormat="1" applyFont="1" applyFill="1" applyBorder="1" applyAlignment="1">
      <alignment horizontal="center" vertical="center" wrapText="1"/>
    </xf>
    <xf numFmtId="2" fontId="23" fillId="0" borderId="4" xfId="0" applyNumberFormat="1" applyFont="1" applyBorder="1" applyAlignment="1">
      <alignment horizontal="center" wrapText="1"/>
    </xf>
    <xf numFmtId="0" fontId="24" fillId="0" borderId="5" xfId="0" applyFont="1" applyBorder="1" applyAlignment="1">
      <alignment horizontal="center" wrapText="1"/>
    </xf>
    <xf numFmtId="2" fontId="12" fillId="0" borderId="5" xfId="0" applyNumberFormat="1" applyFont="1" applyBorder="1" applyAlignment="1">
      <alignment horizontal="center" wrapText="1"/>
    </xf>
    <xf numFmtId="2" fontId="4" fillId="0" borderId="3" xfId="0" applyNumberFormat="1" applyFont="1" applyBorder="1" applyAlignment="1">
      <alignment horizontal="center" vertical="top" wrapText="1"/>
    </xf>
    <xf numFmtId="2" fontId="12" fillId="0" borderId="3" xfId="0" applyNumberFormat="1" applyFont="1" applyBorder="1" applyAlignment="1">
      <alignment horizontal="center" vertical="top" wrapText="1"/>
    </xf>
    <xf numFmtId="2" fontId="6" fillId="0" borderId="4" xfId="0" applyNumberFormat="1" applyFont="1" applyFill="1" applyBorder="1" applyAlignment="1">
      <alignment horizontal="center" vertical="center" wrapText="1"/>
    </xf>
    <xf numFmtId="2" fontId="6" fillId="0" borderId="5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5" fillId="0" borderId="3" xfId="0" applyFont="1" applyBorder="1" applyAlignment="1">
      <alignment vertical="top"/>
    </xf>
    <xf numFmtId="0" fontId="25" fillId="0" borderId="3" xfId="0" applyFont="1" applyBorder="1" applyAlignment="1">
      <alignment horizontal="center" vertical="top" wrapText="1"/>
    </xf>
    <xf numFmtId="0" fontId="26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 vertical="top" wrapText="1"/>
    </xf>
    <xf numFmtId="0" fontId="5" fillId="0" borderId="3" xfId="0" applyFont="1" applyBorder="1" applyAlignment="1">
      <alignment horizont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18" fillId="0" borderId="4" xfId="0" applyFont="1" applyFill="1" applyBorder="1" applyAlignment="1">
      <alignment horizontal="left" wrapText="1"/>
    </xf>
    <xf numFmtId="0" fontId="21" fillId="0" borderId="6" xfId="0" applyFont="1" applyFill="1" applyBorder="1" applyAlignment="1">
      <alignment horizontal="left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2" fontId="4" fillId="0" borderId="3" xfId="0" applyNumberFormat="1" applyFont="1" applyBorder="1" applyAlignment="1">
      <alignment horizontal="center" wrapText="1"/>
    </xf>
    <xf numFmtId="2" fontId="12" fillId="0" borderId="3" xfId="0" applyNumberFormat="1" applyFont="1" applyBorder="1" applyAlignment="1">
      <alignment horizontal="center" wrapText="1"/>
    </xf>
    <xf numFmtId="0" fontId="25" fillId="0" borderId="4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18" fillId="0" borderId="3" xfId="0" applyFont="1" applyBorder="1" applyAlignment="1">
      <alignment vertical="top" wrapText="1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5" fillId="0" borderId="4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19" fillId="0" borderId="3" xfId="0" applyFont="1" applyBorder="1" applyAlignment="1">
      <alignment vertical="top" wrapText="1"/>
    </xf>
    <xf numFmtId="0" fontId="18" fillId="0" borderId="4" xfId="0" applyFont="1" applyBorder="1" applyAlignment="1">
      <alignment vertical="top" wrapText="1"/>
    </xf>
    <xf numFmtId="0" fontId="18" fillId="0" borderId="6" xfId="0" applyFont="1" applyBorder="1" applyAlignment="1">
      <alignment vertical="top" wrapText="1"/>
    </xf>
    <xf numFmtId="0" fontId="18" fillId="0" borderId="5" xfId="0" applyFont="1" applyBorder="1" applyAlignment="1">
      <alignment vertical="top" wrapText="1"/>
    </xf>
    <xf numFmtId="0" fontId="0" fillId="0" borderId="11" xfId="0" applyBorder="1" applyAlignment="1"/>
    <xf numFmtId="0" fontId="10" fillId="0" borderId="6" xfId="0" applyFont="1" applyBorder="1"/>
    <xf numFmtId="0" fontId="10" fillId="0" borderId="11" xfId="0" applyFont="1" applyBorder="1"/>
    <xf numFmtId="0" fontId="5" fillId="0" borderId="0" xfId="0" applyFont="1" applyBorder="1" applyAlignment="1">
      <alignment wrapText="1"/>
    </xf>
    <xf numFmtId="0" fontId="10" fillId="0" borderId="6" xfId="0" applyFont="1" applyBorder="1" applyAlignment="1"/>
    <xf numFmtId="0" fontId="9" fillId="0" borderId="0" xfId="0" applyFont="1" applyAlignment="1">
      <alignment horizontal="left" vertical="top" wrapText="1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11" fillId="0" borderId="0" xfId="0" applyFont="1" applyAlignment="1"/>
    <xf numFmtId="0" fontId="2" fillId="0" borderId="0" xfId="0" applyFont="1" applyBorder="1" applyAlignment="1"/>
    <xf numFmtId="0" fontId="5" fillId="0" borderId="4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vertical="top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0" fillId="0" borderId="0" xfId="0" applyFont="1" applyAlignment="1">
      <alignment horizontal="center" vertical="top" wrapText="1"/>
    </xf>
    <xf numFmtId="0" fontId="5" fillId="3" borderId="3" xfId="0" applyFont="1" applyFill="1" applyBorder="1" applyAlignment="1">
      <alignment horizontal="left" wrapText="1"/>
    </xf>
    <xf numFmtId="0" fontId="18" fillId="3" borderId="3" xfId="0" applyFont="1" applyFill="1" applyBorder="1" applyAlignment="1">
      <alignment horizontal="center"/>
    </xf>
    <xf numFmtId="0" fontId="18" fillId="3" borderId="3" xfId="0" applyFont="1" applyFill="1" applyBorder="1" applyAlignment="1">
      <alignment horizontal="left" wrapText="1"/>
    </xf>
    <xf numFmtId="0" fontId="5" fillId="3" borderId="3" xfId="0" applyFont="1" applyFill="1" applyBorder="1" applyAlignment="1">
      <alignment horizontal="center" vertical="top" wrapText="1"/>
    </xf>
    <xf numFmtId="0" fontId="0" fillId="3" borderId="3" xfId="0" applyFill="1" applyBorder="1" applyAlignment="1">
      <alignment horizontal="left" wrapText="1"/>
    </xf>
    <xf numFmtId="0" fontId="21" fillId="3" borderId="3" xfId="0" applyFont="1" applyFill="1" applyBorder="1" applyAlignment="1">
      <alignment horizontal="center"/>
    </xf>
    <xf numFmtId="0" fontId="18" fillId="3" borderId="4" xfId="0" applyFont="1" applyFill="1" applyBorder="1" applyAlignment="1">
      <alignment horizontal="left" wrapText="1"/>
    </xf>
    <xf numFmtId="0" fontId="18" fillId="3" borderId="6" xfId="0" applyFont="1" applyFill="1" applyBorder="1" applyAlignment="1">
      <alignment horizontal="left" wrapText="1"/>
    </xf>
    <xf numFmtId="0" fontId="18" fillId="3" borderId="5" xfId="0" applyFont="1" applyFill="1" applyBorder="1" applyAlignment="1">
      <alignment horizontal="left" wrapText="1"/>
    </xf>
    <xf numFmtId="0" fontId="18" fillId="3" borderId="4" xfId="0" applyFont="1" applyFill="1" applyBorder="1" applyAlignment="1">
      <alignment horizontal="left" vertical="distributed"/>
    </xf>
    <xf numFmtId="0" fontId="18" fillId="3" borderId="6" xfId="0" applyFont="1" applyFill="1" applyBorder="1" applyAlignment="1">
      <alignment horizontal="left" vertical="distributed"/>
    </xf>
    <xf numFmtId="0" fontId="18" fillId="3" borderId="5" xfId="0" applyFont="1" applyFill="1" applyBorder="1" applyAlignment="1">
      <alignment horizontal="left" vertical="distributed"/>
    </xf>
    <xf numFmtId="0" fontId="18" fillId="3" borderId="3" xfId="0" applyFont="1" applyFill="1" applyBorder="1" applyAlignment="1">
      <alignment horizontal="left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wrapText="1"/>
    </xf>
    <xf numFmtId="0" fontId="0" fillId="0" borderId="5" xfId="0" applyFill="1" applyBorder="1" applyAlignment="1">
      <alignment wrapText="1"/>
    </xf>
    <xf numFmtId="0" fontId="21" fillId="0" borderId="6" xfId="0" applyFont="1" applyFill="1" applyBorder="1" applyAlignment="1"/>
    <xf numFmtId="0" fontId="3" fillId="0" borderId="4" xfId="0" applyFont="1" applyBorder="1" applyAlignment="1"/>
    <xf numFmtId="0" fontId="3" fillId="0" borderId="5" xfId="0" applyFont="1" applyBorder="1" applyAlignment="1"/>
    <xf numFmtId="0" fontId="5" fillId="0" borderId="4" xfId="0" applyFont="1" applyBorder="1" applyAlignment="1">
      <alignment horizontal="center" textRotation="90" wrapText="1"/>
    </xf>
    <xf numFmtId="0" fontId="5" fillId="0" borderId="5" xfId="0" applyFont="1" applyBorder="1" applyAlignment="1">
      <alignment horizontal="center" textRotation="90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textRotation="90" wrapText="1"/>
    </xf>
    <xf numFmtId="0" fontId="3" fillId="0" borderId="5" xfId="0" applyFont="1" applyBorder="1" applyAlignment="1">
      <alignment horizontal="center" textRotation="90" wrapText="1"/>
    </xf>
    <xf numFmtId="0" fontId="4" fillId="0" borderId="4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2" fontId="4" fillId="0" borderId="4" xfId="0" applyNumberFormat="1" applyFont="1" applyBorder="1" applyAlignment="1">
      <alignment horizontal="center" vertical="top" wrapText="1"/>
    </xf>
    <xf numFmtId="2" fontId="4" fillId="0" borderId="5" xfId="0" applyNumberFormat="1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top" wrapText="1"/>
    </xf>
    <xf numFmtId="0" fontId="15" fillId="0" borderId="0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17" fillId="0" borderId="1" xfId="0" applyFont="1" applyBorder="1" applyAlignment="1">
      <alignment horizontal="center" vertical="top" wrapText="1"/>
    </xf>
    <xf numFmtId="2" fontId="5" fillId="3" borderId="3" xfId="0" applyNumberFormat="1" applyFont="1" applyFill="1" applyBorder="1" applyAlignment="1">
      <alignment horizontal="center"/>
    </xf>
    <xf numFmtId="0" fontId="15" fillId="0" borderId="0" xfId="0" applyFont="1" applyAlignment="1">
      <alignment vertical="top" wrapText="1"/>
    </xf>
    <xf numFmtId="0" fontId="18" fillId="0" borderId="3" xfId="0" applyFont="1" applyBorder="1" applyAlignment="1">
      <alignment horizontal="left" wrapText="1"/>
    </xf>
    <xf numFmtId="0" fontId="18" fillId="0" borderId="4" xfId="0" applyFont="1" applyBorder="1" applyAlignment="1">
      <alignment horizontal="center" wrapText="1"/>
    </xf>
    <xf numFmtId="0" fontId="18" fillId="0" borderId="6" xfId="0" applyFont="1" applyBorder="1" applyAlignment="1">
      <alignment horizontal="center" wrapText="1"/>
    </xf>
    <xf numFmtId="0" fontId="18" fillId="0" borderId="5" xfId="0" applyFont="1" applyBorder="1" applyAlignment="1">
      <alignment horizontal="center" wrapText="1"/>
    </xf>
    <xf numFmtId="0" fontId="18" fillId="0" borderId="4" xfId="0" applyFont="1" applyBorder="1" applyAlignment="1">
      <alignment horizontal="left" wrapText="1"/>
    </xf>
    <xf numFmtId="0" fontId="18" fillId="0" borderId="6" xfId="0" applyFont="1" applyBorder="1" applyAlignment="1">
      <alignment horizontal="left" wrapText="1"/>
    </xf>
    <xf numFmtId="0" fontId="18" fillId="0" borderId="5" xfId="0" applyFont="1" applyBorder="1" applyAlignment="1">
      <alignment horizontal="left" wrapText="1"/>
    </xf>
    <xf numFmtId="0" fontId="0" fillId="0" borderId="6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19" fillId="3" borderId="3" xfId="0" applyFont="1" applyFill="1" applyBorder="1" applyAlignment="1">
      <alignment horizontal="left" wrapText="1"/>
    </xf>
    <xf numFmtId="0" fontId="18" fillId="0" borderId="0" xfId="0" applyFont="1" applyAlignment="1">
      <alignment horizontal="justify"/>
    </xf>
    <xf numFmtId="0" fontId="15" fillId="0" borderId="0" xfId="0" applyFont="1" applyAlignment="1">
      <alignment horizontal="justify" wrapText="1"/>
    </xf>
    <xf numFmtId="0" fontId="15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7" fillId="0" borderId="2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8" fillId="0" borderId="0" xfId="0" applyFont="1"/>
    <xf numFmtId="0" fontId="15" fillId="0" borderId="0" xfId="0" applyFont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7" fillId="0" borderId="11" xfId="0" applyFont="1" applyBorder="1" applyAlignment="1">
      <alignment horizontal="right" vertical="top" wrapText="1"/>
    </xf>
    <xf numFmtId="0" fontId="15" fillId="0" borderId="0" xfId="0" applyFont="1" applyAlignment="1">
      <alignment horizontal="right" vertical="top" wrapText="1"/>
    </xf>
    <xf numFmtId="0" fontId="17" fillId="0" borderId="0" xfId="0" applyFont="1" applyBorder="1" applyAlignment="1">
      <alignment horizontal="right" vertical="top" wrapText="1"/>
    </xf>
    <xf numFmtId="0" fontId="17" fillId="0" borderId="0" xfId="0" applyFont="1" applyAlignment="1">
      <alignment horizontal="right" vertical="top" wrapText="1"/>
    </xf>
    <xf numFmtId="0" fontId="17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8" fillId="0" borderId="3" xfId="0" applyFont="1" applyBorder="1" applyAlignment="1">
      <alignment horizontal="center" wrapText="1"/>
    </xf>
    <xf numFmtId="0" fontId="19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5" fillId="0" borderId="3" xfId="0" applyFont="1" applyBorder="1" applyAlignment="1">
      <alignment horizontal="center" textRotation="90" wrapText="1"/>
    </xf>
    <xf numFmtId="0" fontId="3" fillId="0" borderId="3" xfId="0" applyFont="1" applyBorder="1" applyAlignment="1">
      <alignment horizontal="center" textRotation="90" wrapText="1"/>
    </xf>
    <xf numFmtId="0" fontId="9" fillId="0" borderId="0" xfId="0" applyFont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66"/>
  <sheetViews>
    <sheetView tabSelected="1" topLeftCell="A34" workbookViewId="0">
      <selection activeCell="J41" sqref="J41:L41"/>
    </sheetView>
  </sheetViews>
  <sheetFormatPr defaultRowHeight="15"/>
  <cols>
    <col min="6" max="6" width="9.7109375" customWidth="1"/>
    <col min="9" max="9" width="13" customWidth="1"/>
    <col min="10" max="10" width="9.140625" customWidth="1"/>
    <col min="12" max="12" width="10.5703125" customWidth="1"/>
    <col min="13" max="13" width="11.28515625" customWidth="1"/>
  </cols>
  <sheetData>
    <row r="1" spans="1:15" ht="16.5">
      <c r="A1" s="254" t="s">
        <v>139</v>
      </c>
      <c r="B1" s="254"/>
      <c r="C1" s="254"/>
      <c r="D1" s="254"/>
      <c r="E1" s="254"/>
      <c r="F1" s="34"/>
      <c r="G1" s="34"/>
      <c r="H1" s="35"/>
      <c r="I1" s="35"/>
      <c r="J1" s="257" t="s">
        <v>144</v>
      </c>
      <c r="K1" s="257"/>
      <c r="L1" s="257"/>
      <c r="M1" s="257"/>
      <c r="N1" s="257"/>
      <c r="O1" s="253"/>
    </row>
    <row r="2" spans="1:15" ht="16.5">
      <c r="A2" s="255" t="s">
        <v>161</v>
      </c>
      <c r="B2" s="255"/>
      <c r="C2" s="255"/>
      <c r="D2" s="255"/>
      <c r="E2" s="255"/>
      <c r="F2" s="81"/>
      <c r="G2" s="81"/>
      <c r="H2" s="35"/>
      <c r="I2" s="35"/>
      <c r="J2" s="258" t="s">
        <v>159</v>
      </c>
      <c r="K2" s="258"/>
      <c r="L2" s="258"/>
      <c r="M2" s="258"/>
      <c r="N2" s="258"/>
      <c r="O2" s="253"/>
    </row>
    <row r="3" spans="1:15">
      <c r="A3" s="255" t="s">
        <v>239</v>
      </c>
      <c r="B3" s="255"/>
      <c r="C3" s="255"/>
      <c r="D3" s="255"/>
      <c r="E3" s="255"/>
      <c r="F3" s="261"/>
      <c r="G3" s="261"/>
      <c r="H3" s="37"/>
      <c r="I3" s="37"/>
      <c r="J3" s="256" t="s">
        <v>160</v>
      </c>
      <c r="K3" s="256"/>
      <c r="L3" s="256"/>
      <c r="M3" s="256"/>
      <c r="N3" s="256"/>
      <c r="O3" s="5"/>
    </row>
    <row r="4" spans="1:15" ht="15" customHeight="1">
      <c r="A4" s="260" t="s">
        <v>258</v>
      </c>
      <c r="B4" s="260"/>
      <c r="C4" s="260"/>
      <c r="D4" s="260"/>
      <c r="E4" s="260"/>
      <c r="F4" s="36"/>
      <c r="G4" s="36"/>
      <c r="H4" s="37"/>
      <c r="I4" s="37"/>
      <c r="J4" s="259" t="s">
        <v>258</v>
      </c>
      <c r="K4" s="259"/>
      <c r="L4" s="259"/>
      <c r="M4" s="259"/>
      <c r="N4" s="259"/>
      <c r="O4" s="5"/>
    </row>
    <row r="5" spans="1:15">
      <c r="A5" s="141" t="s">
        <v>0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6"/>
    </row>
    <row r="6" spans="1:15">
      <c r="A6" s="141" t="s">
        <v>1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6"/>
    </row>
    <row r="7" spans="1:15">
      <c r="A7" s="141" t="s">
        <v>240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6"/>
    </row>
    <row r="8" spans="1:15" ht="15.75" thickBot="1">
      <c r="A8" s="248" t="s">
        <v>238</v>
      </c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6"/>
    </row>
    <row r="9" spans="1:15">
      <c r="A9" s="250" t="s">
        <v>2</v>
      </c>
      <c r="B9" s="250"/>
      <c r="C9" s="250"/>
      <c r="D9" s="250"/>
      <c r="E9" s="250"/>
      <c r="F9" s="250"/>
      <c r="G9" s="250"/>
      <c r="H9" s="250"/>
      <c r="I9" s="250"/>
      <c r="J9" s="250"/>
      <c r="K9" s="250"/>
      <c r="L9" s="250"/>
      <c r="M9" s="250"/>
      <c r="N9" s="250"/>
      <c r="O9" s="6"/>
    </row>
    <row r="10" spans="1:15" ht="15.75" thickBot="1">
      <c r="A10" s="251" t="s">
        <v>162</v>
      </c>
      <c r="B10" s="251"/>
      <c r="C10" s="251"/>
      <c r="D10" s="251"/>
      <c r="E10" s="251"/>
      <c r="F10" s="251"/>
      <c r="G10" s="251"/>
      <c r="H10" s="251"/>
      <c r="I10" s="251"/>
      <c r="J10" s="251"/>
      <c r="K10" s="251"/>
      <c r="L10" s="251"/>
      <c r="M10" s="251"/>
      <c r="N10" s="251"/>
      <c r="O10" s="6"/>
    </row>
    <row r="11" spans="1:15">
      <c r="A11" s="252" t="s">
        <v>3</v>
      </c>
      <c r="B11" s="252"/>
      <c r="C11" s="252"/>
      <c r="D11" s="252"/>
      <c r="E11" s="252"/>
      <c r="F11" s="252"/>
      <c r="G11" s="252"/>
      <c r="H11" s="252"/>
      <c r="I11" s="252"/>
      <c r="J11" s="252"/>
      <c r="K11" s="252"/>
      <c r="L11" s="252"/>
      <c r="M11" s="252"/>
      <c r="N11" s="252"/>
      <c r="O11" s="6"/>
    </row>
    <row r="12" spans="1:15">
      <c r="A12" s="141" t="s">
        <v>4</v>
      </c>
      <c r="B12" s="141"/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6"/>
    </row>
    <row r="13" spans="1:15" s="19" customFormat="1">
      <c r="A13" s="61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"/>
    </row>
    <row r="14" spans="1:15">
      <c r="A14" s="233" t="s">
        <v>5</v>
      </c>
      <c r="B14" s="233"/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33"/>
      <c r="O14" s="5"/>
    </row>
    <row r="15" spans="1:15" s="11" customFormat="1" ht="17.25" customHeight="1">
      <c r="A15" s="246" t="s">
        <v>264</v>
      </c>
      <c r="B15" s="246"/>
      <c r="C15" s="246"/>
      <c r="D15" s="246"/>
      <c r="E15" s="246"/>
      <c r="F15" s="246"/>
      <c r="G15" s="246"/>
      <c r="H15" s="246"/>
      <c r="I15" s="246"/>
      <c r="J15" s="246"/>
      <c r="K15" s="246"/>
      <c r="L15" s="246"/>
      <c r="M15" s="246"/>
      <c r="N15" s="246"/>
      <c r="O15" s="10"/>
    </row>
    <row r="16" spans="1:15" s="11" customFormat="1" ht="17.25" customHeight="1">
      <c r="A16" s="62"/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10"/>
    </row>
    <row r="17" spans="1:15" s="11" customFormat="1">
      <c r="A17" s="247" t="s">
        <v>6</v>
      </c>
      <c r="B17" s="247"/>
      <c r="C17" s="247"/>
      <c r="D17" s="247"/>
      <c r="E17" s="247"/>
      <c r="F17" s="247"/>
      <c r="G17" s="247"/>
      <c r="H17" s="247"/>
      <c r="I17" s="247"/>
      <c r="J17" s="247"/>
      <c r="K17" s="247"/>
      <c r="L17" s="247"/>
      <c r="M17" s="247"/>
      <c r="N17" s="247"/>
      <c r="O17" s="10"/>
    </row>
    <row r="18" spans="1:15">
      <c r="A18" s="143" t="s">
        <v>7</v>
      </c>
      <c r="B18" s="143"/>
      <c r="C18" s="143"/>
      <c r="D18" s="143"/>
      <c r="E18" s="143"/>
      <c r="F18" s="143"/>
      <c r="G18" s="143"/>
      <c r="H18" s="143"/>
      <c r="I18" s="143"/>
      <c r="J18" s="143" t="s">
        <v>145</v>
      </c>
      <c r="K18" s="143"/>
      <c r="L18" s="143"/>
      <c r="M18" s="143"/>
      <c r="N18" s="143"/>
      <c r="O18" s="3"/>
    </row>
    <row r="19" spans="1:15">
      <c r="A19" s="161" t="s">
        <v>163</v>
      </c>
      <c r="B19" s="161"/>
      <c r="C19" s="161"/>
      <c r="D19" s="161"/>
      <c r="E19" s="161"/>
      <c r="F19" s="161"/>
      <c r="G19" s="161"/>
      <c r="H19" s="161"/>
      <c r="I19" s="161"/>
      <c r="J19" s="162" t="s">
        <v>236</v>
      </c>
      <c r="K19" s="162"/>
      <c r="L19" s="162"/>
      <c r="M19" s="162"/>
      <c r="N19" s="162"/>
      <c r="O19" s="3"/>
    </row>
    <row r="20" spans="1:15">
      <c r="A20" s="161" t="s">
        <v>164</v>
      </c>
      <c r="B20" s="161"/>
      <c r="C20" s="161"/>
      <c r="D20" s="161"/>
      <c r="E20" s="161"/>
      <c r="F20" s="161"/>
      <c r="G20" s="161"/>
      <c r="H20" s="161"/>
      <c r="I20" s="161"/>
      <c r="J20" s="162" t="s">
        <v>236</v>
      </c>
      <c r="K20" s="162"/>
      <c r="L20" s="162"/>
      <c r="M20" s="162"/>
      <c r="N20" s="162"/>
      <c r="O20" s="9"/>
    </row>
    <row r="21" spans="1:15">
      <c r="A21" s="161" t="s">
        <v>165</v>
      </c>
      <c r="B21" s="161"/>
      <c r="C21" s="161"/>
      <c r="D21" s="161"/>
      <c r="E21" s="161"/>
      <c r="F21" s="161"/>
      <c r="G21" s="161"/>
      <c r="H21" s="161"/>
      <c r="I21" s="161"/>
      <c r="J21" s="162" t="s">
        <v>236</v>
      </c>
      <c r="K21" s="162"/>
      <c r="L21" s="162"/>
      <c r="M21" s="162"/>
      <c r="N21" s="162"/>
      <c r="O21" s="3"/>
    </row>
    <row r="22" spans="1:15">
      <c r="A22" s="161" t="s">
        <v>166</v>
      </c>
      <c r="B22" s="161"/>
      <c r="C22" s="161"/>
      <c r="D22" s="161"/>
      <c r="E22" s="161"/>
      <c r="F22" s="161"/>
      <c r="G22" s="161"/>
      <c r="H22" s="161"/>
      <c r="I22" s="161"/>
      <c r="J22" s="162" t="s">
        <v>236</v>
      </c>
      <c r="K22" s="162"/>
      <c r="L22" s="162"/>
      <c r="M22" s="162"/>
      <c r="N22" s="162"/>
      <c r="O22" s="9"/>
    </row>
    <row r="23" spans="1:15">
      <c r="A23" s="161" t="s">
        <v>167</v>
      </c>
      <c r="B23" s="161"/>
      <c r="C23" s="161"/>
      <c r="D23" s="161"/>
      <c r="E23" s="161"/>
      <c r="F23" s="161"/>
      <c r="G23" s="161"/>
      <c r="H23" s="161"/>
      <c r="I23" s="161"/>
      <c r="J23" s="162" t="s">
        <v>236</v>
      </c>
      <c r="K23" s="162"/>
      <c r="L23" s="162"/>
      <c r="M23" s="162"/>
      <c r="N23" s="162"/>
      <c r="O23" s="9"/>
    </row>
    <row r="24" spans="1:15">
      <c r="A24" s="161" t="s">
        <v>180</v>
      </c>
      <c r="B24" s="161"/>
      <c r="C24" s="161"/>
      <c r="D24" s="161"/>
      <c r="E24" s="161"/>
      <c r="F24" s="161"/>
      <c r="G24" s="161"/>
      <c r="H24" s="161"/>
      <c r="I24" s="161"/>
      <c r="J24" s="162" t="s">
        <v>236</v>
      </c>
      <c r="K24" s="162"/>
      <c r="L24" s="162"/>
      <c r="M24" s="162"/>
      <c r="N24" s="162"/>
      <c r="O24" s="9"/>
    </row>
    <row r="25" spans="1:15">
      <c r="A25" s="161" t="s">
        <v>181</v>
      </c>
      <c r="B25" s="161"/>
      <c r="C25" s="161"/>
      <c r="D25" s="161"/>
      <c r="E25" s="161"/>
      <c r="F25" s="161"/>
      <c r="G25" s="161"/>
      <c r="H25" s="161"/>
      <c r="I25" s="161"/>
      <c r="J25" s="162" t="s">
        <v>236</v>
      </c>
      <c r="K25" s="162"/>
      <c r="L25" s="162"/>
      <c r="M25" s="162"/>
      <c r="N25" s="162"/>
      <c r="O25" s="9"/>
    </row>
    <row r="26" spans="1:15">
      <c r="A26" s="161" t="s">
        <v>195</v>
      </c>
      <c r="B26" s="170"/>
      <c r="C26" s="170"/>
      <c r="D26" s="170"/>
      <c r="E26" s="170"/>
      <c r="F26" s="170"/>
      <c r="G26" s="170"/>
      <c r="H26" s="170"/>
      <c r="I26" s="170"/>
      <c r="J26" s="162" t="s">
        <v>236</v>
      </c>
      <c r="K26" s="162"/>
      <c r="L26" s="162"/>
      <c r="M26" s="162"/>
      <c r="N26" s="162"/>
      <c r="O26" s="9"/>
    </row>
    <row r="27" spans="1:15">
      <c r="A27" s="161" t="s">
        <v>196</v>
      </c>
      <c r="B27" s="161"/>
      <c r="C27" s="161"/>
      <c r="D27" s="161"/>
      <c r="E27" s="161"/>
      <c r="F27" s="161"/>
      <c r="G27" s="161"/>
      <c r="H27" s="161"/>
      <c r="I27" s="161"/>
      <c r="J27" s="162" t="s">
        <v>236</v>
      </c>
      <c r="K27" s="162"/>
      <c r="L27" s="162"/>
      <c r="M27" s="162"/>
      <c r="N27" s="162"/>
      <c r="O27" s="9"/>
    </row>
    <row r="28" spans="1:15">
      <c r="A28" s="161" t="s">
        <v>197</v>
      </c>
      <c r="B28" s="161"/>
      <c r="C28" s="161"/>
      <c r="D28" s="161"/>
      <c r="E28" s="161"/>
      <c r="F28" s="161"/>
      <c r="G28" s="161"/>
      <c r="H28" s="161"/>
      <c r="I28" s="161"/>
      <c r="J28" s="162" t="s">
        <v>236</v>
      </c>
      <c r="K28" s="162"/>
      <c r="L28" s="162"/>
      <c r="M28" s="162"/>
      <c r="N28" s="162"/>
      <c r="O28" s="9"/>
    </row>
    <row r="29" spans="1:15">
      <c r="A29" s="161" t="s">
        <v>216</v>
      </c>
      <c r="B29" s="161"/>
      <c r="C29" s="161"/>
      <c r="D29" s="161"/>
      <c r="E29" s="161"/>
      <c r="F29" s="161"/>
      <c r="G29" s="161"/>
      <c r="H29" s="161"/>
      <c r="I29" s="161"/>
      <c r="J29" s="162" t="s">
        <v>236</v>
      </c>
      <c r="K29" s="162"/>
      <c r="L29" s="162"/>
      <c r="M29" s="162"/>
      <c r="N29" s="162"/>
      <c r="O29" s="9"/>
    </row>
    <row r="30" spans="1:15">
      <c r="A30" s="161" t="s">
        <v>198</v>
      </c>
      <c r="B30" s="161"/>
      <c r="C30" s="161"/>
      <c r="D30" s="161"/>
      <c r="E30" s="161"/>
      <c r="F30" s="161"/>
      <c r="G30" s="161"/>
      <c r="H30" s="161"/>
      <c r="I30" s="161"/>
      <c r="J30" s="162" t="s">
        <v>236</v>
      </c>
      <c r="K30" s="162"/>
      <c r="L30" s="162"/>
      <c r="M30" s="162"/>
      <c r="N30" s="162"/>
      <c r="O30" s="9"/>
    </row>
    <row r="31" spans="1:15">
      <c r="A31" s="161" t="s">
        <v>199</v>
      </c>
      <c r="B31" s="161"/>
      <c r="C31" s="161"/>
      <c r="D31" s="161"/>
      <c r="E31" s="161"/>
      <c r="F31" s="161"/>
      <c r="G31" s="161"/>
      <c r="H31" s="161"/>
      <c r="I31" s="161"/>
      <c r="J31" s="162" t="s">
        <v>236</v>
      </c>
      <c r="K31" s="162"/>
      <c r="L31" s="162"/>
      <c r="M31" s="162"/>
      <c r="N31" s="162"/>
      <c r="O31" s="9"/>
    </row>
    <row r="32" spans="1:15" ht="15" customHeight="1">
      <c r="A32" s="171" t="s">
        <v>200</v>
      </c>
      <c r="B32" s="172"/>
      <c r="C32" s="172"/>
      <c r="D32" s="172"/>
      <c r="E32" s="172"/>
      <c r="F32" s="172"/>
      <c r="G32" s="172"/>
      <c r="H32" s="172"/>
      <c r="I32" s="173"/>
      <c r="J32" s="163" t="s">
        <v>236</v>
      </c>
      <c r="K32" s="164"/>
      <c r="L32" s="164"/>
      <c r="M32" s="164"/>
      <c r="N32" s="165"/>
      <c r="O32" s="9"/>
    </row>
    <row r="33" spans="1:16" s="19" customFormat="1" ht="15" customHeight="1">
      <c r="A33" s="171" t="s">
        <v>217</v>
      </c>
      <c r="B33" s="172"/>
      <c r="C33" s="172"/>
      <c r="D33" s="172"/>
      <c r="E33" s="172"/>
      <c r="F33" s="172"/>
      <c r="G33" s="172"/>
      <c r="H33" s="172"/>
      <c r="I33" s="173"/>
      <c r="J33" s="163" t="s">
        <v>236</v>
      </c>
      <c r="K33" s="164"/>
      <c r="L33" s="164"/>
      <c r="M33" s="164"/>
      <c r="N33" s="165"/>
      <c r="O33" s="13"/>
    </row>
    <row r="34" spans="1:16" s="19" customFormat="1" ht="15" customHeight="1">
      <c r="A34" s="63"/>
      <c r="B34" s="63"/>
      <c r="C34" s="63"/>
      <c r="D34" s="63"/>
      <c r="E34" s="63"/>
      <c r="F34" s="63"/>
      <c r="G34" s="63"/>
      <c r="H34" s="63"/>
      <c r="I34" s="63"/>
      <c r="J34" s="64"/>
      <c r="K34" s="64"/>
      <c r="L34" s="64"/>
      <c r="M34" s="64"/>
      <c r="N34" s="64"/>
      <c r="O34" s="13"/>
    </row>
    <row r="35" spans="1:16" ht="15" customHeight="1">
      <c r="A35" s="233" t="s">
        <v>8</v>
      </c>
      <c r="B35" s="233"/>
      <c r="C35" s="233"/>
      <c r="D35" s="233"/>
      <c r="E35" s="233"/>
      <c r="F35" s="233"/>
      <c r="G35" s="233"/>
      <c r="H35" s="233"/>
      <c r="I35" s="233"/>
      <c r="J35" s="233"/>
      <c r="K35" s="233"/>
      <c r="L35" s="233"/>
      <c r="M35" s="233"/>
      <c r="N35" s="233"/>
      <c r="O35" s="5"/>
    </row>
    <row r="36" spans="1:16" ht="27" customHeight="1">
      <c r="A36" s="143" t="s">
        <v>9</v>
      </c>
      <c r="B36" s="143"/>
      <c r="C36" s="143"/>
      <c r="D36" s="143"/>
      <c r="E36" s="143"/>
      <c r="F36" s="143"/>
      <c r="G36" s="143"/>
      <c r="H36" s="143"/>
      <c r="I36" s="143"/>
      <c r="J36" s="143" t="s">
        <v>140</v>
      </c>
      <c r="K36" s="143"/>
      <c r="L36" s="143"/>
      <c r="M36" s="143" t="s">
        <v>141</v>
      </c>
      <c r="N36" s="143"/>
      <c r="O36" s="3"/>
    </row>
    <row r="37" spans="1:16" s="19" customFormat="1" ht="27" customHeight="1">
      <c r="A37" s="118" t="s">
        <v>265</v>
      </c>
      <c r="B37" s="119"/>
      <c r="C37" s="119"/>
      <c r="D37" s="119"/>
      <c r="E37" s="119"/>
      <c r="F37" s="119"/>
      <c r="G37" s="119"/>
      <c r="H37" s="119"/>
      <c r="I37" s="120"/>
      <c r="J37" s="184" t="s">
        <v>266</v>
      </c>
      <c r="K37" s="241"/>
      <c r="L37" s="242"/>
      <c r="M37" s="162" t="s">
        <v>261</v>
      </c>
      <c r="N37" s="162"/>
      <c r="O37" s="13"/>
    </row>
    <row r="38" spans="1:16" ht="30.75" customHeight="1">
      <c r="A38" s="234" t="s">
        <v>267</v>
      </c>
      <c r="B38" s="234"/>
      <c r="C38" s="234"/>
      <c r="D38" s="234"/>
      <c r="E38" s="234"/>
      <c r="F38" s="234"/>
      <c r="G38" s="234"/>
      <c r="H38" s="234"/>
      <c r="I38" s="234"/>
      <c r="J38" s="235" t="s">
        <v>278</v>
      </c>
      <c r="K38" s="236"/>
      <c r="L38" s="237"/>
      <c r="M38" s="162" t="s">
        <v>261</v>
      </c>
      <c r="N38" s="162"/>
      <c r="O38" s="3"/>
    </row>
    <row r="39" spans="1:16" s="19" customFormat="1" ht="18.75" customHeight="1">
      <c r="A39" s="238" t="s">
        <v>273</v>
      </c>
      <c r="B39" s="239"/>
      <c r="C39" s="239"/>
      <c r="D39" s="239"/>
      <c r="E39" s="239"/>
      <c r="F39" s="239"/>
      <c r="G39" s="239"/>
      <c r="H39" s="239"/>
      <c r="I39" s="240"/>
      <c r="J39" s="235" t="s">
        <v>259</v>
      </c>
      <c r="K39" s="241"/>
      <c r="L39" s="242"/>
      <c r="M39" s="162" t="s">
        <v>261</v>
      </c>
      <c r="N39" s="162"/>
      <c r="O39" s="13"/>
    </row>
    <row r="40" spans="1:16" s="19" customFormat="1" ht="33" customHeight="1">
      <c r="A40" s="238" t="s">
        <v>268</v>
      </c>
      <c r="B40" s="243"/>
      <c r="C40" s="243"/>
      <c r="D40" s="243"/>
      <c r="E40" s="243"/>
      <c r="F40" s="243"/>
      <c r="G40" s="243"/>
      <c r="H40" s="243"/>
      <c r="I40" s="244"/>
      <c r="J40" s="235" t="s">
        <v>275</v>
      </c>
      <c r="K40" s="241"/>
      <c r="L40" s="242"/>
      <c r="M40" s="162" t="s">
        <v>261</v>
      </c>
      <c r="N40" s="162"/>
      <c r="O40" s="13"/>
    </row>
    <row r="41" spans="1:16" s="19" customFormat="1" ht="27.75" customHeight="1">
      <c r="A41" s="238" t="s">
        <v>276</v>
      </c>
      <c r="B41" s="243"/>
      <c r="C41" s="243"/>
      <c r="D41" s="243"/>
      <c r="E41" s="243"/>
      <c r="F41" s="243"/>
      <c r="G41" s="243"/>
      <c r="H41" s="243"/>
      <c r="I41" s="244"/>
      <c r="J41" s="235" t="s">
        <v>269</v>
      </c>
      <c r="K41" s="241"/>
      <c r="L41" s="242"/>
      <c r="M41" s="162" t="s">
        <v>261</v>
      </c>
      <c r="N41" s="162"/>
      <c r="O41" s="13"/>
    </row>
    <row r="42" spans="1:16" s="19" customFormat="1" ht="30" customHeight="1">
      <c r="A42" s="194" t="s">
        <v>277</v>
      </c>
      <c r="B42" s="245"/>
      <c r="C42" s="245"/>
      <c r="D42" s="245"/>
      <c r="E42" s="245"/>
      <c r="F42" s="245"/>
      <c r="G42" s="245"/>
      <c r="H42" s="245"/>
      <c r="I42" s="245"/>
      <c r="J42" s="235" t="s">
        <v>270</v>
      </c>
      <c r="K42" s="241"/>
      <c r="L42" s="242"/>
      <c r="M42" s="162" t="s">
        <v>261</v>
      </c>
      <c r="N42" s="162"/>
      <c r="O42" s="13"/>
    </row>
    <row r="43" spans="1:16" s="19" customFormat="1" ht="17.25" customHeight="1">
      <c r="A43" s="65"/>
      <c r="B43" s="66"/>
      <c r="C43" s="66"/>
      <c r="D43" s="66"/>
      <c r="E43" s="66"/>
      <c r="F43" s="66"/>
      <c r="G43" s="66"/>
      <c r="H43" s="66"/>
      <c r="I43" s="66"/>
      <c r="J43" s="67"/>
      <c r="K43" s="68"/>
      <c r="L43" s="68"/>
      <c r="M43" s="64"/>
      <c r="N43" s="64"/>
      <c r="O43" s="13"/>
    </row>
    <row r="44" spans="1:16" ht="15" customHeight="1">
      <c r="A44" s="233" t="s">
        <v>10</v>
      </c>
      <c r="B44" s="233"/>
      <c r="C44" s="233"/>
      <c r="D44" s="233"/>
      <c r="E44" s="233"/>
      <c r="F44" s="233"/>
      <c r="G44" s="233"/>
      <c r="H44" s="233"/>
      <c r="I44" s="233"/>
      <c r="J44" s="233"/>
      <c r="K44" s="233"/>
      <c r="L44" s="233"/>
      <c r="M44" s="233"/>
      <c r="N44" s="233"/>
      <c r="O44" s="5"/>
    </row>
    <row r="45" spans="1:16">
      <c r="A45" s="89" t="s">
        <v>11</v>
      </c>
      <c r="B45" s="89"/>
      <c r="C45" s="89"/>
      <c r="D45" s="89"/>
      <c r="E45" s="89"/>
      <c r="F45" s="89"/>
      <c r="G45" s="89"/>
      <c r="H45" s="89"/>
      <c r="I45" s="89"/>
      <c r="J45" s="193">
        <v>69.599999999999994</v>
      </c>
      <c r="K45" s="193"/>
      <c r="L45" s="193"/>
      <c r="M45" s="193"/>
      <c r="N45" s="193"/>
      <c r="O45" s="3"/>
    </row>
    <row r="46" spans="1:16">
      <c r="A46" s="89" t="s">
        <v>12</v>
      </c>
      <c r="B46" s="89"/>
      <c r="C46" s="89"/>
      <c r="D46" s="89"/>
      <c r="E46" s="89"/>
      <c r="F46" s="89"/>
      <c r="G46" s="89"/>
      <c r="H46" s="89"/>
      <c r="I46" s="89"/>
      <c r="J46" s="193">
        <v>7.8</v>
      </c>
      <c r="K46" s="193"/>
      <c r="L46" s="193"/>
      <c r="M46" s="193"/>
      <c r="N46" s="193"/>
      <c r="O46" s="3"/>
      <c r="P46" s="1"/>
    </row>
    <row r="47" spans="1:16">
      <c r="A47" s="89" t="s">
        <v>13</v>
      </c>
      <c r="B47" s="89"/>
      <c r="C47" s="89"/>
      <c r="D47" s="89"/>
      <c r="E47" s="89"/>
      <c r="F47" s="89"/>
      <c r="G47" s="89"/>
      <c r="H47" s="89"/>
      <c r="I47" s="89"/>
      <c r="J47" s="193">
        <v>20.3</v>
      </c>
      <c r="K47" s="193"/>
      <c r="L47" s="193"/>
      <c r="M47" s="193"/>
      <c r="N47" s="193"/>
      <c r="O47" s="3"/>
    </row>
    <row r="48" spans="1:16">
      <c r="A48" s="89" t="s">
        <v>14</v>
      </c>
      <c r="B48" s="89"/>
      <c r="C48" s="89"/>
      <c r="D48" s="89"/>
      <c r="E48" s="89"/>
      <c r="F48" s="89"/>
      <c r="G48" s="89"/>
      <c r="H48" s="89"/>
      <c r="I48" s="89"/>
      <c r="J48" s="193">
        <v>66.2</v>
      </c>
      <c r="K48" s="193"/>
      <c r="L48" s="193"/>
      <c r="M48" s="193"/>
      <c r="N48" s="193"/>
      <c r="O48" s="3"/>
    </row>
    <row r="49" spans="1:15">
      <c r="A49" s="89" t="s">
        <v>15</v>
      </c>
      <c r="B49" s="89"/>
      <c r="C49" s="89"/>
      <c r="D49" s="89"/>
      <c r="E49" s="89"/>
      <c r="F49" s="89"/>
      <c r="G49" s="89"/>
      <c r="H49" s="89"/>
      <c r="I49" s="89"/>
      <c r="J49" s="193">
        <v>7.5</v>
      </c>
      <c r="K49" s="193"/>
      <c r="L49" s="193"/>
      <c r="M49" s="193"/>
      <c r="N49" s="193"/>
      <c r="O49" s="3"/>
    </row>
    <row r="50" spans="1:15">
      <c r="A50" s="89" t="s">
        <v>16</v>
      </c>
      <c r="B50" s="89"/>
      <c r="C50" s="89"/>
      <c r="D50" s="89"/>
      <c r="E50" s="89"/>
      <c r="F50" s="89"/>
      <c r="G50" s="89"/>
      <c r="H50" s="89"/>
      <c r="I50" s="89"/>
      <c r="J50" s="193">
        <v>18.2</v>
      </c>
      <c r="K50" s="193"/>
      <c r="L50" s="193"/>
      <c r="M50" s="193"/>
      <c r="N50" s="193"/>
      <c r="O50" s="3"/>
    </row>
    <row r="51" spans="1:15">
      <c r="A51" s="89" t="s">
        <v>17</v>
      </c>
      <c r="B51" s="89"/>
      <c r="C51" s="89"/>
      <c r="D51" s="89"/>
      <c r="E51" s="89"/>
      <c r="F51" s="89"/>
      <c r="G51" s="89"/>
      <c r="H51" s="89"/>
      <c r="I51" s="89"/>
      <c r="J51" s="162">
        <v>-3.4</v>
      </c>
      <c r="K51" s="162"/>
      <c r="L51" s="162"/>
      <c r="M51" s="162"/>
      <c r="N51" s="162"/>
      <c r="O51" s="3"/>
    </row>
    <row r="52" spans="1:15">
      <c r="A52" s="89" t="s">
        <v>18</v>
      </c>
      <c r="B52" s="89"/>
      <c r="C52" s="89"/>
      <c r="D52" s="89"/>
      <c r="E52" s="89"/>
      <c r="F52" s="89"/>
      <c r="G52" s="89"/>
      <c r="H52" s="89"/>
      <c r="I52" s="89"/>
      <c r="J52" s="162" t="s">
        <v>241</v>
      </c>
      <c r="K52" s="162"/>
      <c r="L52" s="162"/>
      <c r="M52" s="162"/>
      <c r="N52" s="162"/>
      <c r="O52" s="3"/>
    </row>
    <row r="53" spans="1:15">
      <c r="A53" s="89" t="s">
        <v>19</v>
      </c>
      <c r="B53" s="89"/>
      <c r="C53" s="89"/>
      <c r="D53" s="89"/>
      <c r="E53" s="89"/>
      <c r="F53" s="89"/>
      <c r="G53" s="89"/>
      <c r="H53" s="89"/>
      <c r="I53" s="89"/>
      <c r="J53" s="232">
        <v>12355.7</v>
      </c>
      <c r="K53" s="232"/>
      <c r="L53" s="232"/>
      <c r="M53" s="232"/>
      <c r="N53" s="232"/>
      <c r="O53" s="3"/>
    </row>
    <row r="54" spans="1:15" s="19" customFormat="1">
      <c r="A54" s="69"/>
      <c r="B54" s="69"/>
      <c r="C54" s="69"/>
      <c r="D54" s="69"/>
      <c r="E54" s="69"/>
      <c r="F54" s="69"/>
      <c r="G54" s="69"/>
      <c r="H54" s="69"/>
      <c r="I54" s="69"/>
      <c r="J54" s="70"/>
      <c r="K54" s="70"/>
      <c r="L54" s="70"/>
      <c r="M54" s="70"/>
      <c r="N54" s="70"/>
      <c r="O54" s="13"/>
    </row>
    <row r="55" spans="1:15" ht="15" customHeight="1">
      <c r="A55" s="141" t="s">
        <v>20</v>
      </c>
      <c r="B55" s="141"/>
      <c r="C55" s="141"/>
      <c r="D55" s="141"/>
      <c r="E55" s="141"/>
      <c r="F55" s="141"/>
      <c r="G55" s="141"/>
      <c r="H55" s="141"/>
      <c r="I55" s="141"/>
      <c r="J55" s="141"/>
      <c r="K55" s="141"/>
      <c r="L55" s="141"/>
      <c r="M55" s="141"/>
      <c r="N55" s="141"/>
      <c r="O55" s="4"/>
    </row>
    <row r="56" spans="1:15" ht="15.75" customHeight="1">
      <c r="A56" s="227" t="s">
        <v>21</v>
      </c>
      <c r="B56" s="227"/>
      <c r="C56" s="227"/>
      <c r="D56" s="227"/>
      <c r="E56" s="227"/>
      <c r="F56" s="227"/>
      <c r="G56" s="227"/>
      <c r="H56" s="227"/>
      <c r="I56" s="227"/>
      <c r="J56" s="227"/>
      <c r="K56" s="227"/>
      <c r="L56" s="227"/>
      <c r="M56" s="227"/>
      <c r="N56" s="227"/>
      <c r="O56" s="4"/>
    </row>
    <row r="57" spans="1:15" ht="27" customHeight="1">
      <c r="A57" s="143" t="s">
        <v>22</v>
      </c>
      <c r="B57" s="228"/>
      <c r="C57" s="228"/>
      <c r="D57" s="228"/>
      <c r="E57" s="228"/>
      <c r="F57" s="228"/>
      <c r="G57" s="143" t="s">
        <v>23</v>
      </c>
      <c r="H57" s="143"/>
      <c r="I57" s="143"/>
      <c r="J57" s="143" t="s">
        <v>142</v>
      </c>
      <c r="K57" s="228"/>
      <c r="L57" s="228"/>
      <c r="M57" s="143" t="s">
        <v>143</v>
      </c>
      <c r="N57" s="228"/>
      <c r="O57" s="4"/>
    </row>
    <row r="58" spans="1:15" ht="20.25" customHeight="1">
      <c r="A58" s="118" t="s">
        <v>24</v>
      </c>
      <c r="B58" s="265"/>
      <c r="C58" s="265"/>
      <c r="D58" s="265"/>
      <c r="E58" s="265"/>
      <c r="F58" s="266"/>
      <c r="G58" s="143" t="s">
        <v>222</v>
      </c>
      <c r="H58" s="228"/>
      <c r="I58" s="228"/>
      <c r="J58" s="143" t="s">
        <v>242</v>
      </c>
      <c r="K58" s="228"/>
      <c r="L58" s="228"/>
      <c r="M58" s="229" t="s">
        <v>272</v>
      </c>
      <c r="N58" s="229"/>
      <c r="O58" s="4"/>
    </row>
    <row r="59" spans="1:15" s="19" customFormat="1" ht="20.25" customHeight="1">
      <c r="A59" s="71"/>
      <c r="B59" s="72"/>
      <c r="C59" s="72"/>
      <c r="D59" s="72"/>
      <c r="E59" s="72"/>
      <c r="F59" s="72"/>
      <c r="G59" s="73"/>
      <c r="H59" s="74"/>
      <c r="I59" s="74"/>
      <c r="J59" s="73"/>
      <c r="K59" s="74"/>
      <c r="L59" s="74"/>
      <c r="M59" s="75"/>
      <c r="N59" s="75"/>
      <c r="O59" s="31"/>
    </row>
    <row r="60" spans="1:15" ht="29.25" customHeight="1">
      <c r="A60" s="141" t="s">
        <v>182</v>
      </c>
      <c r="B60" s="141"/>
      <c r="C60" s="141"/>
      <c r="D60" s="141"/>
      <c r="E60" s="141"/>
      <c r="F60" s="141"/>
      <c r="G60" s="141"/>
      <c r="H60" s="141"/>
      <c r="I60" s="141"/>
      <c r="J60" s="141"/>
      <c r="K60" s="141"/>
      <c r="L60" s="141"/>
      <c r="M60" s="141"/>
      <c r="N60" s="141"/>
      <c r="O60" s="4"/>
    </row>
    <row r="61" spans="1:15" ht="15.75" customHeight="1">
      <c r="A61" s="226" t="s">
        <v>25</v>
      </c>
      <c r="B61" s="226"/>
      <c r="C61" s="226"/>
      <c r="D61" s="226"/>
      <c r="E61" s="226"/>
      <c r="F61" s="226"/>
      <c r="G61" s="226"/>
      <c r="H61" s="226"/>
      <c r="I61" s="226"/>
      <c r="J61" s="226"/>
      <c r="K61" s="226"/>
      <c r="L61" s="226"/>
      <c r="M61" s="226"/>
      <c r="N61" s="226"/>
      <c r="O61" s="7"/>
    </row>
    <row r="62" spans="1:15" ht="15.75" customHeight="1" thickBot="1">
      <c r="A62" s="231" t="s">
        <v>26</v>
      </c>
      <c r="B62" s="231"/>
      <c r="C62" s="231"/>
      <c r="D62" s="231"/>
      <c r="E62" s="231"/>
      <c r="F62" s="231"/>
      <c r="G62" s="231"/>
      <c r="H62" s="231"/>
      <c r="I62" s="231"/>
      <c r="J62" s="231"/>
      <c r="K62" s="231"/>
      <c r="L62" s="231"/>
      <c r="M62" s="231"/>
      <c r="N62" s="231"/>
      <c r="O62" s="4"/>
    </row>
    <row r="63" spans="1:15" ht="92.25" customHeight="1">
      <c r="A63" s="184" t="s">
        <v>22</v>
      </c>
      <c r="B63" s="185"/>
      <c r="C63" s="185"/>
      <c r="D63" s="185"/>
      <c r="E63" s="230"/>
      <c r="F63" s="111"/>
      <c r="G63" s="213" t="s">
        <v>27</v>
      </c>
      <c r="H63" s="219"/>
      <c r="I63" s="213" t="s">
        <v>28</v>
      </c>
      <c r="J63" s="219"/>
      <c r="K63" s="32" t="s">
        <v>146</v>
      </c>
      <c r="L63" s="30" t="s">
        <v>143</v>
      </c>
      <c r="M63" s="213" t="s">
        <v>147</v>
      </c>
      <c r="N63" s="214"/>
      <c r="O63" s="8"/>
    </row>
    <row r="64" spans="1:15" ht="15.75" customHeight="1">
      <c r="A64" s="220" t="s">
        <v>29</v>
      </c>
      <c r="B64" s="221"/>
      <c r="C64" s="221"/>
      <c r="D64" s="221"/>
      <c r="E64" s="168"/>
      <c r="F64" s="169"/>
      <c r="G64" s="128">
        <f>SUM(G66+G77)</f>
        <v>122170</v>
      </c>
      <c r="H64" s="140"/>
      <c r="I64" s="128">
        <f>SUM(I66+I77)</f>
        <v>115170.83</v>
      </c>
      <c r="J64" s="140"/>
      <c r="K64" s="29"/>
      <c r="L64" s="46">
        <f>I64/G64*100-100</f>
        <v>-5.7290414995498082</v>
      </c>
      <c r="M64" s="211"/>
      <c r="N64" s="212"/>
      <c r="O64" s="4"/>
    </row>
    <row r="65" spans="1:15">
      <c r="A65" s="166" t="s">
        <v>30</v>
      </c>
      <c r="B65" s="167"/>
      <c r="C65" s="167"/>
      <c r="D65" s="167"/>
      <c r="E65" s="168"/>
      <c r="F65" s="169"/>
      <c r="G65" s="140"/>
      <c r="H65" s="140"/>
      <c r="I65" s="154"/>
      <c r="J65" s="155"/>
      <c r="K65" s="29"/>
      <c r="L65" s="46"/>
      <c r="M65" s="211"/>
      <c r="N65" s="212"/>
      <c r="O65" s="4"/>
    </row>
    <row r="66" spans="1:15" ht="26.25" customHeight="1">
      <c r="A66" s="166" t="s">
        <v>212</v>
      </c>
      <c r="B66" s="167"/>
      <c r="C66" s="167"/>
      <c r="D66" s="167"/>
      <c r="E66" s="168"/>
      <c r="F66" s="169"/>
      <c r="G66" s="128">
        <f>SUM(G68:H76)</f>
        <v>122170</v>
      </c>
      <c r="H66" s="140"/>
      <c r="I66" s="128">
        <v>115170.83</v>
      </c>
      <c r="J66" s="140"/>
      <c r="K66" s="29"/>
      <c r="L66" s="46">
        <f t="shared" ref="L66:L75" si="0">I66/G66*100-100</f>
        <v>-5.7290414995498082</v>
      </c>
      <c r="M66" s="211"/>
      <c r="N66" s="212"/>
      <c r="O66" s="4"/>
    </row>
    <row r="67" spans="1:15" ht="13.5" customHeight="1">
      <c r="A67" s="166" t="s">
        <v>31</v>
      </c>
      <c r="B67" s="167"/>
      <c r="C67" s="167"/>
      <c r="D67" s="167"/>
      <c r="E67" s="168"/>
      <c r="F67" s="169"/>
      <c r="G67" s="140"/>
      <c r="H67" s="140"/>
      <c r="I67" s="154"/>
      <c r="J67" s="155"/>
      <c r="K67" s="29"/>
      <c r="L67" s="46"/>
      <c r="M67" s="211"/>
      <c r="N67" s="212"/>
      <c r="O67" s="4"/>
    </row>
    <row r="68" spans="1:15" ht="15.75" customHeight="1">
      <c r="A68" s="166" t="s">
        <v>32</v>
      </c>
      <c r="B68" s="167"/>
      <c r="C68" s="167"/>
      <c r="D68" s="167"/>
      <c r="E68" s="168"/>
      <c r="F68" s="169"/>
      <c r="G68" s="222">
        <v>9309.2900000000009</v>
      </c>
      <c r="H68" s="223"/>
      <c r="I68" s="222">
        <v>10352.83</v>
      </c>
      <c r="J68" s="223"/>
      <c r="K68" s="29"/>
      <c r="L68" s="46">
        <f t="shared" si="0"/>
        <v>11.20966260584855</v>
      </c>
      <c r="M68" s="224" t="s">
        <v>169</v>
      </c>
      <c r="N68" s="225"/>
      <c r="O68" s="4"/>
    </row>
    <row r="69" spans="1:15" ht="13.5" customHeight="1">
      <c r="A69" s="166" t="s">
        <v>33</v>
      </c>
      <c r="B69" s="167"/>
      <c r="C69" s="167"/>
      <c r="D69" s="167"/>
      <c r="E69" s="168"/>
      <c r="F69" s="169"/>
      <c r="G69" s="154"/>
      <c r="H69" s="155"/>
      <c r="I69" s="154"/>
      <c r="J69" s="155"/>
      <c r="K69" s="29"/>
      <c r="L69" s="46"/>
      <c r="M69" s="211"/>
      <c r="N69" s="212"/>
      <c r="O69" s="4"/>
    </row>
    <row r="70" spans="1:15" ht="14.25" customHeight="1">
      <c r="A70" s="166" t="s">
        <v>34</v>
      </c>
      <c r="B70" s="167"/>
      <c r="C70" s="167"/>
      <c r="D70" s="167"/>
      <c r="E70" s="168"/>
      <c r="F70" s="169"/>
      <c r="G70" s="222">
        <v>101756.71</v>
      </c>
      <c r="H70" s="223"/>
      <c r="I70" s="222">
        <v>69550.98</v>
      </c>
      <c r="J70" s="223"/>
      <c r="K70" s="29"/>
      <c r="L70" s="46">
        <f t="shared" si="0"/>
        <v>-31.649735924048656</v>
      </c>
      <c r="M70" s="224" t="s">
        <v>169</v>
      </c>
      <c r="N70" s="225"/>
      <c r="O70" s="4"/>
    </row>
    <row r="71" spans="1:15" ht="16.5" customHeight="1">
      <c r="A71" s="166" t="s">
        <v>35</v>
      </c>
      <c r="B71" s="167"/>
      <c r="C71" s="167"/>
      <c r="D71" s="167"/>
      <c r="E71" s="168"/>
      <c r="F71" s="169"/>
      <c r="G71" s="154"/>
      <c r="H71" s="155"/>
      <c r="I71" s="154"/>
      <c r="J71" s="155"/>
      <c r="K71" s="29"/>
      <c r="L71" s="46"/>
      <c r="M71" s="211"/>
      <c r="N71" s="212"/>
      <c r="O71" s="4"/>
    </row>
    <row r="72" spans="1:15" ht="15.75" customHeight="1">
      <c r="A72" s="166" t="s">
        <v>36</v>
      </c>
      <c r="B72" s="167"/>
      <c r="C72" s="167"/>
      <c r="D72" s="167"/>
      <c r="E72" s="168"/>
      <c r="F72" s="169"/>
      <c r="G72" s="154"/>
      <c r="H72" s="155"/>
      <c r="I72" s="154"/>
      <c r="J72" s="155"/>
      <c r="K72" s="29"/>
      <c r="L72" s="46"/>
      <c r="M72" s="211"/>
      <c r="N72" s="212"/>
      <c r="O72" s="4"/>
    </row>
    <row r="73" spans="1:15" ht="17.25" customHeight="1">
      <c r="A73" s="166" t="s">
        <v>37</v>
      </c>
      <c r="B73" s="167"/>
      <c r="C73" s="167"/>
      <c r="D73" s="167"/>
      <c r="E73" s="168"/>
      <c r="F73" s="169"/>
      <c r="G73" s="154"/>
      <c r="H73" s="155"/>
      <c r="I73" s="154"/>
      <c r="J73" s="155"/>
      <c r="K73" s="29"/>
      <c r="L73" s="46"/>
      <c r="M73" s="211"/>
      <c r="N73" s="212"/>
      <c r="O73" s="4"/>
    </row>
    <row r="74" spans="1:15" ht="20.25" customHeight="1">
      <c r="A74" s="166" t="s">
        <v>38</v>
      </c>
      <c r="B74" s="167"/>
      <c r="C74" s="167"/>
      <c r="D74" s="167"/>
      <c r="E74" s="168"/>
      <c r="F74" s="169"/>
      <c r="G74" s="154"/>
      <c r="H74" s="155"/>
      <c r="I74" s="154"/>
      <c r="J74" s="155"/>
      <c r="K74" s="29"/>
      <c r="L74" s="46"/>
      <c r="M74" s="211"/>
      <c r="N74" s="212"/>
      <c r="O74" s="4"/>
    </row>
    <row r="75" spans="1:15" ht="15.75" customHeight="1">
      <c r="A75" s="166" t="s">
        <v>39</v>
      </c>
      <c r="B75" s="167"/>
      <c r="C75" s="167"/>
      <c r="D75" s="167"/>
      <c r="E75" s="168"/>
      <c r="F75" s="169"/>
      <c r="G75" s="222">
        <v>11104</v>
      </c>
      <c r="H75" s="223"/>
      <c r="I75" s="222">
        <v>28020</v>
      </c>
      <c r="J75" s="223"/>
      <c r="K75" s="29"/>
      <c r="L75" s="46">
        <f t="shared" si="0"/>
        <v>152.34149855907782</v>
      </c>
      <c r="M75" s="224" t="s">
        <v>169</v>
      </c>
      <c r="N75" s="225"/>
      <c r="O75" s="4"/>
    </row>
    <row r="76" spans="1:15" ht="15.75" customHeight="1">
      <c r="A76" s="166" t="s">
        <v>40</v>
      </c>
      <c r="B76" s="167"/>
      <c r="C76" s="167"/>
      <c r="D76" s="167"/>
      <c r="E76" s="168"/>
      <c r="F76" s="169"/>
      <c r="G76" s="140"/>
      <c r="H76" s="140"/>
      <c r="I76" s="154"/>
      <c r="J76" s="155"/>
      <c r="K76" s="29"/>
      <c r="L76" s="46"/>
      <c r="M76" s="211"/>
      <c r="N76" s="212"/>
      <c r="O76" s="4"/>
    </row>
    <row r="77" spans="1:15" ht="26.25" customHeight="1">
      <c r="A77" s="166" t="s">
        <v>41</v>
      </c>
      <c r="B77" s="167"/>
      <c r="C77" s="167"/>
      <c r="D77" s="167"/>
      <c r="E77" s="168"/>
      <c r="F77" s="169"/>
      <c r="G77" s="140"/>
      <c r="H77" s="140"/>
      <c r="I77" s="154"/>
      <c r="J77" s="155"/>
      <c r="K77" s="29"/>
      <c r="L77" s="46"/>
      <c r="M77" s="211"/>
      <c r="N77" s="212"/>
      <c r="O77" s="4"/>
    </row>
    <row r="78" spans="1:15" ht="14.25" customHeight="1">
      <c r="A78" s="166" t="s">
        <v>31</v>
      </c>
      <c r="B78" s="167"/>
      <c r="C78" s="167"/>
      <c r="D78" s="167"/>
      <c r="E78" s="168"/>
      <c r="F78" s="169"/>
      <c r="G78" s="140"/>
      <c r="H78" s="140"/>
      <c r="I78" s="154"/>
      <c r="J78" s="155"/>
      <c r="K78" s="29"/>
      <c r="L78" s="46"/>
      <c r="M78" s="211"/>
      <c r="N78" s="212"/>
      <c r="O78" s="4"/>
    </row>
    <row r="79" spans="1:15" ht="15.75" customHeight="1">
      <c r="A79" s="166" t="s">
        <v>42</v>
      </c>
      <c r="B79" s="167"/>
      <c r="C79" s="167"/>
      <c r="D79" s="167"/>
      <c r="E79" s="168"/>
      <c r="F79" s="169"/>
      <c r="G79" s="140"/>
      <c r="H79" s="140"/>
      <c r="I79" s="154"/>
      <c r="J79" s="155"/>
      <c r="K79" s="29"/>
      <c r="L79" s="46"/>
      <c r="M79" s="211"/>
      <c r="N79" s="212"/>
      <c r="O79" s="4"/>
    </row>
    <row r="80" spans="1:15" ht="15" customHeight="1">
      <c r="A80" s="166" t="s">
        <v>43</v>
      </c>
      <c r="B80" s="167"/>
      <c r="C80" s="167"/>
      <c r="D80" s="167"/>
      <c r="E80" s="168"/>
      <c r="F80" s="169"/>
      <c r="G80" s="140"/>
      <c r="H80" s="140"/>
      <c r="I80" s="154"/>
      <c r="J80" s="155"/>
      <c r="K80" s="29"/>
      <c r="L80" s="46"/>
      <c r="M80" s="211"/>
      <c r="N80" s="212"/>
      <c r="O80" s="4"/>
    </row>
    <row r="81" spans="1:15" ht="14.25" customHeight="1">
      <c r="A81" s="166" t="s">
        <v>44</v>
      </c>
      <c r="B81" s="167"/>
      <c r="C81" s="167"/>
      <c r="D81" s="167"/>
      <c r="E81" s="168"/>
      <c r="F81" s="169"/>
      <c r="G81" s="140"/>
      <c r="H81" s="140"/>
      <c r="I81" s="154"/>
      <c r="J81" s="155"/>
      <c r="K81" s="29"/>
      <c r="L81" s="46"/>
      <c r="M81" s="211"/>
      <c r="N81" s="212"/>
      <c r="O81" s="4"/>
    </row>
    <row r="82" spans="1:15" ht="16.5" customHeight="1">
      <c r="A82" s="166" t="s">
        <v>45</v>
      </c>
      <c r="B82" s="167"/>
      <c r="C82" s="167"/>
      <c r="D82" s="167"/>
      <c r="E82" s="168"/>
      <c r="F82" s="169"/>
      <c r="G82" s="140"/>
      <c r="H82" s="140"/>
      <c r="I82" s="154"/>
      <c r="J82" s="155"/>
      <c r="K82" s="29"/>
      <c r="L82" s="46"/>
      <c r="M82" s="211"/>
      <c r="N82" s="212"/>
      <c r="O82" s="4"/>
    </row>
    <row r="83" spans="1:15" ht="15.75" customHeight="1">
      <c r="A83" s="166" t="s">
        <v>46</v>
      </c>
      <c r="B83" s="167"/>
      <c r="C83" s="167"/>
      <c r="D83" s="167"/>
      <c r="E83" s="168"/>
      <c r="F83" s="169"/>
      <c r="G83" s="140"/>
      <c r="H83" s="140"/>
      <c r="I83" s="154"/>
      <c r="J83" s="155"/>
      <c r="K83" s="29"/>
      <c r="L83" s="46"/>
      <c r="M83" s="211"/>
      <c r="N83" s="212"/>
      <c r="O83" s="4"/>
    </row>
    <row r="84" spans="1:15" ht="14.25" customHeight="1">
      <c r="A84" s="166" t="s">
        <v>47</v>
      </c>
      <c r="B84" s="167"/>
      <c r="C84" s="167"/>
      <c r="D84" s="167"/>
      <c r="E84" s="168"/>
      <c r="F84" s="169"/>
      <c r="G84" s="140"/>
      <c r="H84" s="140"/>
      <c r="I84" s="154"/>
      <c r="J84" s="155"/>
      <c r="K84" s="29"/>
      <c r="L84" s="46"/>
      <c r="M84" s="211"/>
      <c r="N84" s="212"/>
      <c r="O84" s="4"/>
    </row>
    <row r="85" spans="1:15" ht="25.5" customHeight="1">
      <c r="A85" s="166" t="s">
        <v>48</v>
      </c>
      <c r="B85" s="167"/>
      <c r="C85" s="167"/>
      <c r="D85" s="167"/>
      <c r="E85" s="168"/>
      <c r="F85" s="169"/>
      <c r="G85" s="140"/>
      <c r="H85" s="140"/>
      <c r="I85" s="154"/>
      <c r="J85" s="155"/>
      <c r="K85" s="29"/>
      <c r="L85" s="46"/>
      <c r="M85" s="211"/>
      <c r="N85" s="212"/>
      <c r="O85" s="4"/>
    </row>
    <row r="86" spans="1:15" ht="15.75" customHeight="1">
      <c r="A86" s="166" t="s">
        <v>49</v>
      </c>
      <c r="B86" s="167"/>
      <c r="C86" s="167"/>
      <c r="D86" s="167"/>
      <c r="E86" s="168"/>
      <c r="F86" s="169"/>
      <c r="G86" s="140"/>
      <c r="H86" s="140"/>
      <c r="I86" s="154"/>
      <c r="J86" s="155"/>
      <c r="K86" s="29"/>
      <c r="L86" s="46"/>
      <c r="M86" s="211"/>
      <c r="N86" s="212"/>
      <c r="O86" s="4"/>
    </row>
    <row r="87" spans="1:15" ht="14.25" customHeight="1">
      <c r="A87" s="166" t="s">
        <v>50</v>
      </c>
      <c r="B87" s="167"/>
      <c r="C87" s="167"/>
      <c r="D87" s="167"/>
      <c r="E87" s="168"/>
      <c r="F87" s="169"/>
      <c r="G87" s="140"/>
      <c r="H87" s="140"/>
      <c r="I87" s="154"/>
      <c r="J87" s="155"/>
      <c r="K87" s="29"/>
      <c r="L87" s="46"/>
      <c r="M87" s="211"/>
      <c r="N87" s="212"/>
      <c r="O87" s="4"/>
    </row>
    <row r="88" spans="1:15" ht="15.75" customHeight="1">
      <c r="A88" s="93" t="s">
        <v>51</v>
      </c>
      <c r="B88" s="93"/>
      <c r="C88" s="93"/>
      <c r="D88" s="93"/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4"/>
    </row>
    <row r="89" spans="1:15" ht="90.75" customHeight="1">
      <c r="A89" s="215" t="s">
        <v>22</v>
      </c>
      <c r="B89" s="216"/>
      <c r="C89" s="216"/>
      <c r="D89" s="216"/>
      <c r="E89" s="216"/>
      <c r="F89" s="217"/>
      <c r="G89" s="213" t="s">
        <v>52</v>
      </c>
      <c r="H89" s="214"/>
      <c r="I89" s="213" t="s">
        <v>53</v>
      </c>
      <c r="J89" s="214"/>
      <c r="K89" s="22" t="s">
        <v>148</v>
      </c>
      <c r="L89" s="22" t="s">
        <v>143</v>
      </c>
      <c r="M89" s="218" t="s">
        <v>149</v>
      </c>
      <c r="N89" s="219"/>
      <c r="O89" s="4"/>
    </row>
    <row r="90" spans="1:15" ht="15.75" customHeight="1">
      <c r="A90" s="220" t="s">
        <v>54</v>
      </c>
      <c r="B90" s="221"/>
      <c r="C90" s="221"/>
      <c r="D90" s="221"/>
      <c r="E90" s="168"/>
      <c r="F90" s="169"/>
      <c r="G90" s="140">
        <f>SUM(G92)</f>
        <v>0</v>
      </c>
      <c r="H90" s="140"/>
      <c r="I90" s="154">
        <f>SUM(I92)</f>
        <v>0</v>
      </c>
      <c r="J90" s="155"/>
      <c r="K90" s="23"/>
      <c r="L90" s="24">
        <f>SUM(L95)</f>
        <v>0</v>
      </c>
      <c r="M90" s="154"/>
      <c r="N90" s="155"/>
      <c r="O90" s="4"/>
    </row>
    <row r="91" spans="1:15">
      <c r="A91" s="166" t="s">
        <v>55</v>
      </c>
      <c r="B91" s="167"/>
      <c r="C91" s="167"/>
      <c r="D91" s="167"/>
      <c r="E91" s="168"/>
      <c r="F91" s="169"/>
      <c r="G91" s="140"/>
      <c r="H91" s="140"/>
      <c r="I91" s="154"/>
      <c r="J91" s="155"/>
      <c r="K91" s="23"/>
      <c r="L91" s="23"/>
      <c r="M91" s="154"/>
      <c r="N91" s="155"/>
      <c r="O91" s="5"/>
    </row>
    <row r="92" spans="1:15" ht="15.75" customHeight="1">
      <c r="A92" s="166" t="s">
        <v>213</v>
      </c>
      <c r="B92" s="167"/>
      <c r="C92" s="167"/>
      <c r="D92" s="167"/>
      <c r="E92" s="168"/>
      <c r="F92" s="169"/>
      <c r="G92" s="140">
        <f>SUM(G95)</f>
        <v>0</v>
      </c>
      <c r="H92" s="140"/>
      <c r="I92" s="140">
        <f>SUM(I95)</f>
        <v>0</v>
      </c>
      <c r="J92" s="140"/>
      <c r="K92" s="23"/>
      <c r="L92" s="24">
        <f>SUM(L95)</f>
        <v>0</v>
      </c>
      <c r="M92" s="154"/>
      <c r="N92" s="155"/>
      <c r="O92" s="5"/>
    </row>
    <row r="93" spans="1:15" ht="12.75" customHeight="1">
      <c r="A93" s="166" t="s">
        <v>31</v>
      </c>
      <c r="B93" s="167"/>
      <c r="C93" s="167"/>
      <c r="D93" s="167"/>
      <c r="E93" s="168"/>
      <c r="F93" s="169"/>
      <c r="G93" s="140"/>
      <c r="H93" s="140"/>
      <c r="I93" s="154"/>
      <c r="J93" s="155"/>
      <c r="K93" s="23"/>
      <c r="L93" s="23"/>
      <c r="M93" s="154"/>
      <c r="N93" s="155"/>
      <c r="O93" s="5"/>
    </row>
    <row r="94" spans="1:15" ht="12.75" customHeight="1">
      <c r="A94" s="166" t="s">
        <v>56</v>
      </c>
      <c r="B94" s="167"/>
      <c r="C94" s="167"/>
      <c r="D94" s="167"/>
      <c r="E94" s="168"/>
      <c r="F94" s="169"/>
      <c r="G94" s="140"/>
      <c r="H94" s="140"/>
      <c r="I94" s="154"/>
      <c r="J94" s="155"/>
      <c r="K94" s="23"/>
      <c r="L94" s="23"/>
      <c r="M94" s="154"/>
      <c r="N94" s="155"/>
      <c r="O94" s="5"/>
    </row>
    <row r="95" spans="1:15" ht="14.25" customHeight="1">
      <c r="A95" s="166" t="s">
        <v>57</v>
      </c>
      <c r="B95" s="167"/>
      <c r="C95" s="167"/>
      <c r="D95" s="167"/>
      <c r="E95" s="168"/>
      <c r="F95" s="169"/>
      <c r="G95" s="229">
        <v>0</v>
      </c>
      <c r="H95" s="229"/>
      <c r="I95" s="229">
        <v>0</v>
      </c>
      <c r="J95" s="229"/>
      <c r="K95" s="27"/>
      <c r="L95" s="28">
        <v>0</v>
      </c>
      <c r="M95" s="184"/>
      <c r="N95" s="186"/>
      <c r="O95" s="5"/>
    </row>
    <row r="96" spans="1:15" ht="15" customHeight="1">
      <c r="A96" s="166" t="s">
        <v>58</v>
      </c>
      <c r="B96" s="167"/>
      <c r="C96" s="167"/>
      <c r="D96" s="167"/>
      <c r="E96" s="168"/>
      <c r="F96" s="169"/>
      <c r="G96" s="140"/>
      <c r="H96" s="140"/>
      <c r="I96" s="154"/>
      <c r="J96" s="155"/>
      <c r="K96" s="23"/>
      <c r="L96" s="23"/>
      <c r="M96" s="154"/>
      <c r="N96" s="155"/>
      <c r="O96" s="5"/>
    </row>
    <row r="97" spans="1:15" ht="15" customHeight="1">
      <c r="A97" s="166" t="s">
        <v>59</v>
      </c>
      <c r="B97" s="167"/>
      <c r="C97" s="167"/>
      <c r="D97" s="167"/>
      <c r="E97" s="168"/>
      <c r="F97" s="169"/>
      <c r="G97" s="140"/>
      <c r="H97" s="140"/>
      <c r="I97" s="154"/>
      <c r="J97" s="155"/>
      <c r="K97" s="23"/>
      <c r="L97" s="23"/>
      <c r="M97" s="154"/>
      <c r="N97" s="155"/>
      <c r="O97" s="5"/>
    </row>
    <row r="98" spans="1:15" ht="15" customHeight="1">
      <c r="A98" s="166" t="s">
        <v>60</v>
      </c>
      <c r="B98" s="167"/>
      <c r="C98" s="167"/>
      <c r="D98" s="167"/>
      <c r="E98" s="168"/>
      <c r="F98" s="169"/>
      <c r="G98" s="140"/>
      <c r="H98" s="140"/>
      <c r="I98" s="154"/>
      <c r="J98" s="155"/>
      <c r="K98" s="23"/>
      <c r="L98" s="23"/>
      <c r="M98" s="154"/>
      <c r="N98" s="155"/>
      <c r="O98" s="5"/>
    </row>
    <row r="99" spans="1:15" ht="15" customHeight="1">
      <c r="A99" s="166" t="s">
        <v>61</v>
      </c>
      <c r="B99" s="167"/>
      <c r="C99" s="167"/>
      <c r="D99" s="167"/>
      <c r="E99" s="168"/>
      <c r="F99" s="169"/>
      <c r="G99" s="140"/>
      <c r="H99" s="140"/>
      <c r="I99" s="154"/>
      <c r="J99" s="155"/>
      <c r="K99" s="23"/>
      <c r="L99" s="23"/>
      <c r="M99" s="154"/>
      <c r="N99" s="155"/>
      <c r="O99" s="5"/>
    </row>
    <row r="100" spans="1:15" ht="15" customHeight="1">
      <c r="A100" s="166" t="s">
        <v>62</v>
      </c>
      <c r="B100" s="167"/>
      <c r="C100" s="167"/>
      <c r="D100" s="167"/>
      <c r="E100" s="168"/>
      <c r="F100" s="169"/>
      <c r="G100" s="140"/>
      <c r="H100" s="140"/>
      <c r="I100" s="154"/>
      <c r="J100" s="155"/>
      <c r="K100" s="23"/>
      <c r="L100" s="23"/>
      <c r="M100" s="154"/>
      <c r="N100" s="155"/>
      <c r="O100" s="5"/>
    </row>
    <row r="101" spans="1:15" ht="15" customHeight="1">
      <c r="A101" s="166" t="s">
        <v>63</v>
      </c>
      <c r="B101" s="167"/>
      <c r="C101" s="167"/>
      <c r="D101" s="167"/>
      <c r="E101" s="168"/>
      <c r="F101" s="169"/>
      <c r="G101" s="140"/>
      <c r="H101" s="140"/>
      <c r="I101" s="154"/>
      <c r="J101" s="155"/>
      <c r="K101" s="23"/>
      <c r="L101" s="23"/>
      <c r="M101" s="154"/>
      <c r="N101" s="155"/>
      <c r="O101" s="5"/>
    </row>
    <row r="102" spans="1:15" ht="15" customHeight="1">
      <c r="A102" s="166" t="s">
        <v>64</v>
      </c>
      <c r="B102" s="167"/>
      <c r="C102" s="167"/>
      <c r="D102" s="167"/>
      <c r="E102" s="168"/>
      <c r="F102" s="169"/>
      <c r="G102" s="140"/>
      <c r="H102" s="140"/>
      <c r="I102" s="154"/>
      <c r="J102" s="155"/>
      <c r="K102" s="23"/>
      <c r="L102" s="23"/>
      <c r="M102" s="154"/>
      <c r="N102" s="155"/>
      <c r="O102" s="5"/>
    </row>
    <row r="103" spans="1:15" ht="15" customHeight="1">
      <c r="A103" s="166" t="s">
        <v>65</v>
      </c>
      <c r="B103" s="167"/>
      <c r="C103" s="167"/>
      <c r="D103" s="167"/>
      <c r="E103" s="168"/>
      <c r="F103" s="169"/>
      <c r="G103" s="140"/>
      <c r="H103" s="140"/>
      <c r="I103" s="154"/>
      <c r="J103" s="155"/>
      <c r="K103" s="23"/>
      <c r="L103" s="23"/>
      <c r="M103" s="154"/>
      <c r="N103" s="155"/>
      <c r="O103" s="5"/>
    </row>
    <row r="104" spans="1:15" ht="15" customHeight="1">
      <c r="A104" s="166" t="s">
        <v>66</v>
      </c>
      <c r="B104" s="167"/>
      <c r="C104" s="167"/>
      <c r="D104" s="167"/>
      <c r="E104" s="168"/>
      <c r="F104" s="169"/>
      <c r="G104" s="140"/>
      <c r="H104" s="140"/>
      <c r="I104" s="154"/>
      <c r="J104" s="155"/>
      <c r="K104" s="23"/>
      <c r="L104" s="23"/>
      <c r="M104" s="154"/>
      <c r="N104" s="155"/>
      <c r="O104" s="5"/>
    </row>
    <row r="105" spans="1:15" ht="15" customHeight="1">
      <c r="A105" s="166" t="s">
        <v>67</v>
      </c>
      <c r="B105" s="167"/>
      <c r="C105" s="167"/>
      <c r="D105" s="167"/>
      <c r="E105" s="168"/>
      <c r="F105" s="169"/>
      <c r="G105" s="140"/>
      <c r="H105" s="140"/>
      <c r="I105" s="154"/>
      <c r="J105" s="155"/>
      <c r="K105" s="23"/>
      <c r="L105" s="23"/>
      <c r="M105" s="154"/>
      <c r="N105" s="155"/>
      <c r="O105" s="5"/>
    </row>
    <row r="106" spans="1:15" ht="15" customHeight="1">
      <c r="A106" s="166" t="s">
        <v>68</v>
      </c>
      <c r="B106" s="167"/>
      <c r="C106" s="167"/>
      <c r="D106" s="167"/>
      <c r="E106" s="168"/>
      <c r="F106" s="169"/>
      <c r="G106" s="140"/>
      <c r="H106" s="140"/>
      <c r="I106" s="154"/>
      <c r="J106" s="155"/>
      <c r="K106" s="23"/>
      <c r="L106" s="23"/>
      <c r="M106" s="154"/>
      <c r="N106" s="155"/>
      <c r="O106" s="5"/>
    </row>
    <row r="107" spans="1:15" ht="25.5" customHeight="1">
      <c r="A107" s="166" t="s">
        <v>69</v>
      </c>
      <c r="B107" s="167"/>
      <c r="C107" s="167"/>
      <c r="D107" s="167"/>
      <c r="E107" s="168"/>
      <c r="F107" s="169"/>
      <c r="G107" s="140"/>
      <c r="H107" s="140"/>
      <c r="I107" s="154"/>
      <c r="J107" s="155"/>
      <c r="K107" s="23"/>
      <c r="L107" s="23"/>
      <c r="M107" s="154"/>
      <c r="N107" s="155"/>
      <c r="O107" s="5"/>
    </row>
    <row r="108" spans="1:15" ht="12.75" customHeight="1">
      <c r="A108" s="166" t="s">
        <v>31</v>
      </c>
      <c r="B108" s="167"/>
      <c r="C108" s="167"/>
      <c r="D108" s="167"/>
      <c r="E108" s="168"/>
      <c r="F108" s="169"/>
      <c r="G108" s="140"/>
      <c r="H108" s="140"/>
      <c r="I108" s="154"/>
      <c r="J108" s="155"/>
      <c r="K108" s="23"/>
      <c r="L108" s="23"/>
      <c r="M108" s="154"/>
      <c r="N108" s="155"/>
      <c r="O108" s="5"/>
    </row>
    <row r="109" spans="1:15" ht="15" customHeight="1">
      <c r="A109" s="166" t="s">
        <v>70</v>
      </c>
      <c r="B109" s="167"/>
      <c r="C109" s="167"/>
      <c r="D109" s="167"/>
      <c r="E109" s="168"/>
      <c r="F109" s="169"/>
      <c r="G109" s="140"/>
      <c r="H109" s="140"/>
      <c r="I109" s="154"/>
      <c r="J109" s="155"/>
      <c r="K109" s="23"/>
      <c r="L109" s="23"/>
      <c r="M109" s="154"/>
      <c r="N109" s="155"/>
      <c r="O109" s="5"/>
    </row>
    <row r="110" spans="1:15" ht="15" customHeight="1">
      <c r="A110" s="166" t="s">
        <v>71</v>
      </c>
      <c r="B110" s="167"/>
      <c r="C110" s="167"/>
      <c r="D110" s="167"/>
      <c r="E110" s="168"/>
      <c r="F110" s="169"/>
      <c r="G110" s="140"/>
      <c r="H110" s="140"/>
      <c r="I110" s="154"/>
      <c r="J110" s="155"/>
      <c r="K110" s="23"/>
      <c r="L110" s="23"/>
      <c r="M110" s="154"/>
      <c r="N110" s="155"/>
      <c r="O110" s="5"/>
    </row>
    <row r="111" spans="1:15" ht="15" customHeight="1">
      <c r="A111" s="166" t="s">
        <v>72</v>
      </c>
      <c r="B111" s="167"/>
      <c r="C111" s="167"/>
      <c r="D111" s="167"/>
      <c r="E111" s="168"/>
      <c r="F111" s="169"/>
      <c r="G111" s="140"/>
      <c r="H111" s="140"/>
      <c r="I111" s="154"/>
      <c r="J111" s="155"/>
      <c r="K111" s="23"/>
      <c r="L111" s="23"/>
      <c r="M111" s="154"/>
      <c r="N111" s="155"/>
      <c r="O111" s="5"/>
    </row>
    <row r="112" spans="1:15" ht="15" customHeight="1">
      <c r="A112" s="166" t="s">
        <v>73</v>
      </c>
      <c r="B112" s="167"/>
      <c r="C112" s="167"/>
      <c r="D112" s="167"/>
      <c r="E112" s="168"/>
      <c r="F112" s="169"/>
      <c r="G112" s="140"/>
      <c r="H112" s="140"/>
      <c r="I112" s="154"/>
      <c r="J112" s="155"/>
      <c r="K112" s="23"/>
      <c r="L112" s="23"/>
      <c r="M112" s="154"/>
      <c r="N112" s="155"/>
      <c r="O112" s="5"/>
    </row>
    <row r="113" spans="1:15" ht="15" customHeight="1">
      <c r="A113" s="166" t="s">
        <v>74</v>
      </c>
      <c r="B113" s="167"/>
      <c r="C113" s="167"/>
      <c r="D113" s="167"/>
      <c r="E113" s="168"/>
      <c r="F113" s="169"/>
      <c r="G113" s="140"/>
      <c r="H113" s="140"/>
      <c r="I113" s="154"/>
      <c r="J113" s="155"/>
      <c r="K113" s="23"/>
      <c r="L113" s="23"/>
      <c r="M113" s="154"/>
      <c r="N113" s="155"/>
      <c r="O113" s="5"/>
    </row>
    <row r="114" spans="1:15" ht="15" customHeight="1">
      <c r="A114" s="166" t="s">
        <v>75</v>
      </c>
      <c r="B114" s="167"/>
      <c r="C114" s="167"/>
      <c r="D114" s="167"/>
      <c r="E114" s="168"/>
      <c r="F114" s="169"/>
      <c r="G114" s="140"/>
      <c r="H114" s="140"/>
      <c r="I114" s="154"/>
      <c r="J114" s="155"/>
      <c r="K114" s="23"/>
      <c r="L114" s="23"/>
      <c r="M114" s="154"/>
      <c r="N114" s="155"/>
      <c r="O114" s="5"/>
    </row>
    <row r="115" spans="1:15" ht="15" customHeight="1">
      <c r="A115" s="166" t="s">
        <v>76</v>
      </c>
      <c r="B115" s="167"/>
      <c r="C115" s="167"/>
      <c r="D115" s="167"/>
      <c r="E115" s="168"/>
      <c r="F115" s="169"/>
      <c r="G115" s="140"/>
      <c r="H115" s="140"/>
      <c r="I115" s="154"/>
      <c r="J115" s="155"/>
      <c r="K115" s="23"/>
      <c r="L115" s="23"/>
      <c r="M115" s="154"/>
      <c r="N115" s="155"/>
      <c r="O115" s="5"/>
    </row>
    <row r="116" spans="1:15" ht="15" customHeight="1">
      <c r="A116" s="166" t="s">
        <v>77</v>
      </c>
      <c r="B116" s="167"/>
      <c r="C116" s="167"/>
      <c r="D116" s="167"/>
      <c r="E116" s="168"/>
      <c r="F116" s="169"/>
      <c r="G116" s="140"/>
      <c r="H116" s="140"/>
      <c r="I116" s="154"/>
      <c r="J116" s="155"/>
      <c r="K116" s="23"/>
      <c r="L116" s="23"/>
      <c r="M116" s="154"/>
      <c r="N116" s="155"/>
      <c r="O116" s="5"/>
    </row>
    <row r="117" spans="1:15" ht="15" customHeight="1">
      <c r="A117" s="166" t="s">
        <v>78</v>
      </c>
      <c r="B117" s="167"/>
      <c r="C117" s="167"/>
      <c r="D117" s="167"/>
      <c r="E117" s="168"/>
      <c r="F117" s="169"/>
      <c r="G117" s="140"/>
      <c r="H117" s="140"/>
      <c r="I117" s="154"/>
      <c r="J117" s="155"/>
      <c r="K117" s="23"/>
      <c r="L117" s="23"/>
      <c r="M117" s="154"/>
      <c r="N117" s="155"/>
      <c r="O117" s="5"/>
    </row>
    <row r="118" spans="1:15" ht="15" customHeight="1">
      <c r="A118" s="166" t="s">
        <v>79</v>
      </c>
      <c r="B118" s="167"/>
      <c r="C118" s="167"/>
      <c r="D118" s="167"/>
      <c r="E118" s="168"/>
      <c r="F118" s="169"/>
      <c r="G118" s="140"/>
      <c r="H118" s="140"/>
      <c r="I118" s="154"/>
      <c r="J118" s="155"/>
      <c r="K118" s="23"/>
      <c r="L118" s="23"/>
      <c r="M118" s="154"/>
      <c r="N118" s="155"/>
      <c r="O118" s="5"/>
    </row>
    <row r="119" spans="1:15" ht="15" customHeight="1">
      <c r="A119" s="166" t="s">
        <v>80</v>
      </c>
      <c r="B119" s="167"/>
      <c r="C119" s="167"/>
      <c r="D119" s="167"/>
      <c r="E119" s="168"/>
      <c r="F119" s="169"/>
      <c r="G119" s="140"/>
      <c r="H119" s="140"/>
      <c r="I119" s="154"/>
      <c r="J119" s="155"/>
      <c r="K119" s="23"/>
      <c r="L119" s="23"/>
      <c r="M119" s="154"/>
      <c r="N119" s="155"/>
      <c r="O119" s="5"/>
    </row>
    <row r="120" spans="1:15" ht="15" customHeight="1">
      <c r="A120" s="166" t="s">
        <v>81</v>
      </c>
      <c r="B120" s="167"/>
      <c r="C120" s="167"/>
      <c r="D120" s="167"/>
      <c r="E120" s="168"/>
      <c r="F120" s="169"/>
      <c r="G120" s="140"/>
      <c r="H120" s="140"/>
      <c r="I120" s="154"/>
      <c r="J120" s="155"/>
      <c r="K120" s="23"/>
      <c r="L120" s="23"/>
      <c r="M120" s="154"/>
      <c r="N120" s="155"/>
      <c r="O120" s="5"/>
    </row>
    <row r="121" spans="1:15" ht="15" customHeight="1">
      <c r="A121" s="166" t="s">
        <v>82</v>
      </c>
      <c r="B121" s="167"/>
      <c r="C121" s="167"/>
      <c r="D121" s="167"/>
      <c r="E121" s="168"/>
      <c r="F121" s="169"/>
      <c r="G121" s="140"/>
      <c r="H121" s="140"/>
      <c r="I121" s="154"/>
      <c r="J121" s="155"/>
      <c r="K121" s="23"/>
      <c r="L121" s="23"/>
      <c r="M121" s="154"/>
      <c r="N121" s="155"/>
      <c r="O121" s="5"/>
    </row>
    <row r="122" spans="1:15" ht="15" customHeight="1">
      <c r="A122" s="166" t="s">
        <v>83</v>
      </c>
      <c r="B122" s="167"/>
      <c r="C122" s="167"/>
      <c r="D122" s="167"/>
      <c r="E122" s="168"/>
      <c r="F122" s="169"/>
      <c r="G122" s="140"/>
      <c r="H122" s="140"/>
      <c r="I122" s="154"/>
      <c r="J122" s="155"/>
      <c r="K122" s="29"/>
      <c r="L122" s="29"/>
      <c r="M122" s="154"/>
      <c r="N122" s="155"/>
      <c r="O122" s="5"/>
    </row>
    <row r="123" spans="1:15" ht="15" customHeight="1">
      <c r="A123" s="141" t="s">
        <v>84</v>
      </c>
      <c r="B123" s="141"/>
      <c r="C123" s="141"/>
      <c r="D123" s="141"/>
      <c r="E123" s="141"/>
      <c r="F123" s="141"/>
      <c r="G123" s="141"/>
      <c r="H123" s="141"/>
      <c r="I123" s="141"/>
      <c r="J123" s="141"/>
      <c r="K123" s="141"/>
      <c r="L123" s="141"/>
      <c r="M123" s="141"/>
      <c r="N123" s="141"/>
      <c r="O123" s="7"/>
    </row>
    <row r="124" spans="1:15" ht="34.5" customHeight="1">
      <c r="A124" s="142" t="s">
        <v>85</v>
      </c>
      <c r="B124" s="142"/>
      <c r="C124" s="142"/>
      <c r="D124" s="142"/>
      <c r="E124" s="142"/>
      <c r="F124" s="142"/>
      <c r="G124" s="142"/>
      <c r="H124" s="142"/>
      <c r="I124" s="142"/>
      <c r="J124" s="142"/>
      <c r="K124" s="142"/>
      <c r="L124" s="142"/>
      <c r="M124" s="142"/>
      <c r="N124" s="142"/>
      <c r="O124" s="4"/>
    </row>
    <row r="125" spans="1:15" ht="94.5" customHeight="1">
      <c r="A125" s="143" t="s">
        <v>86</v>
      </c>
      <c r="B125" s="144" t="s">
        <v>87</v>
      </c>
      <c r="C125" s="145"/>
      <c r="D125" s="145"/>
      <c r="E125" s="145"/>
      <c r="F125" s="145"/>
      <c r="G125" s="145"/>
      <c r="H125" s="146"/>
      <c r="I125" s="150" t="s">
        <v>170</v>
      </c>
      <c r="J125" s="150" t="s">
        <v>150</v>
      </c>
      <c r="K125" s="150" t="s">
        <v>151</v>
      </c>
      <c r="L125" s="150" t="s">
        <v>152</v>
      </c>
      <c r="M125" s="150" t="s">
        <v>153</v>
      </c>
      <c r="N125" s="151"/>
      <c r="O125" s="3"/>
    </row>
    <row r="126" spans="1:15" ht="6" customHeight="1">
      <c r="A126" s="143"/>
      <c r="B126" s="147"/>
      <c r="C126" s="148"/>
      <c r="D126" s="148"/>
      <c r="E126" s="148"/>
      <c r="F126" s="148"/>
      <c r="G126" s="148"/>
      <c r="H126" s="149"/>
      <c r="I126" s="150"/>
      <c r="J126" s="150"/>
      <c r="K126" s="151"/>
      <c r="L126" s="150"/>
      <c r="M126" s="151"/>
      <c r="N126" s="151"/>
      <c r="O126" s="3"/>
    </row>
    <row r="127" spans="1:15" ht="15" customHeight="1">
      <c r="A127" s="38">
        <v>1</v>
      </c>
      <c r="B127" s="152" t="s">
        <v>183</v>
      </c>
      <c r="C127" s="210"/>
      <c r="D127" s="210"/>
      <c r="E127" s="210"/>
      <c r="F127" s="210"/>
      <c r="G127" s="53"/>
      <c r="H127" s="54"/>
      <c r="I127" s="55">
        <v>4</v>
      </c>
      <c r="J127" s="55">
        <v>4</v>
      </c>
      <c r="K127" s="55">
        <v>4</v>
      </c>
      <c r="L127" s="55">
        <v>4</v>
      </c>
      <c r="M127" s="103">
        <v>11004</v>
      </c>
      <c r="N127" s="104"/>
      <c r="O127" s="3"/>
    </row>
    <row r="128" spans="1:15" ht="15" customHeight="1">
      <c r="A128" s="38">
        <v>2</v>
      </c>
      <c r="B128" s="152" t="s">
        <v>184</v>
      </c>
      <c r="C128" s="153"/>
      <c r="D128" s="153"/>
      <c r="E128" s="153"/>
      <c r="F128" s="153"/>
      <c r="G128" s="56"/>
      <c r="H128" s="57"/>
      <c r="I128" s="55">
        <v>8</v>
      </c>
      <c r="J128" s="55">
        <v>8</v>
      </c>
      <c r="K128" s="55">
        <v>6</v>
      </c>
      <c r="L128" s="55">
        <v>6</v>
      </c>
      <c r="M128" s="103">
        <v>600</v>
      </c>
      <c r="N128" s="104"/>
      <c r="O128" s="3"/>
    </row>
    <row r="129" spans="1:15" ht="15" customHeight="1">
      <c r="A129" s="38">
        <v>3</v>
      </c>
      <c r="B129" s="152" t="s">
        <v>185</v>
      </c>
      <c r="C129" s="153"/>
      <c r="D129" s="153"/>
      <c r="E129" s="153"/>
      <c r="F129" s="153"/>
      <c r="G129" s="58"/>
      <c r="H129" s="57"/>
      <c r="I129" s="55">
        <v>6</v>
      </c>
      <c r="J129" s="55">
        <v>6</v>
      </c>
      <c r="K129" s="55">
        <v>6</v>
      </c>
      <c r="L129" s="55">
        <v>6</v>
      </c>
      <c r="M129" s="103">
        <v>72</v>
      </c>
      <c r="N129" s="104"/>
      <c r="O129" s="3"/>
    </row>
    <row r="130" spans="1:15" ht="15" customHeight="1">
      <c r="A130" s="38">
        <v>4</v>
      </c>
      <c r="B130" s="152" t="s">
        <v>186</v>
      </c>
      <c r="C130" s="153"/>
      <c r="D130" s="153"/>
      <c r="E130" s="153"/>
      <c r="F130" s="153"/>
      <c r="G130" s="58"/>
      <c r="H130" s="57"/>
      <c r="I130" s="55">
        <v>10</v>
      </c>
      <c r="J130" s="55">
        <v>10</v>
      </c>
      <c r="K130" s="55">
        <v>10</v>
      </c>
      <c r="L130" s="55">
        <v>10</v>
      </c>
      <c r="M130" s="103">
        <v>30</v>
      </c>
      <c r="N130" s="104"/>
      <c r="O130" s="3"/>
    </row>
    <row r="131" spans="1:15" ht="15" customHeight="1">
      <c r="A131" s="39">
        <v>5</v>
      </c>
      <c r="B131" s="152" t="s">
        <v>187</v>
      </c>
      <c r="C131" s="153"/>
      <c r="D131" s="153"/>
      <c r="E131" s="153"/>
      <c r="F131" s="153"/>
      <c r="G131" s="58"/>
      <c r="H131" s="57"/>
      <c r="I131" s="55">
        <v>16</v>
      </c>
      <c r="J131" s="55">
        <v>16</v>
      </c>
      <c r="K131" s="55">
        <v>16</v>
      </c>
      <c r="L131" s="55">
        <v>16</v>
      </c>
      <c r="M131" s="103">
        <v>16</v>
      </c>
      <c r="N131" s="104"/>
      <c r="O131" s="4"/>
    </row>
    <row r="132" spans="1:15" ht="15" customHeight="1">
      <c r="A132" s="39">
        <v>6</v>
      </c>
      <c r="B132" s="152" t="s">
        <v>188</v>
      </c>
      <c r="C132" s="153"/>
      <c r="D132" s="153"/>
      <c r="E132" s="153"/>
      <c r="F132" s="153"/>
      <c r="G132" s="58"/>
      <c r="H132" s="57"/>
      <c r="I132" s="55">
        <v>3</v>
      </c>
      <c r="J132" s="55">
        <v>3</v>
      </c>
      <c r="K132" s="55">
        <v>3</v>
      </c>
      <c r="L132" s="55">
        <v>3</v>
      </c>
      <c r="M132" s="103">
        <v>699</v>
      </c>
      <c r="N132" s="104"/>
      <c r="O132" s="4"/>
    </row>
    <row r="133" spans="1:15" ht="15" customHeight="1">
      <c r="A133" s="39">
        <v>7</v>
      </c>
      <c r="B133" s="152" t="s">
        <v>189</v>
      </c>
      <c r="C133" s="153"/>
      <c r="D133" s="153"/>
      <c r="E133" s="153"/>
      <c r="F133" s="153"/>
      <c r="G133" s="58"/>
      <c r="H133" s="57"/>
      <c r="I133" s="55">
        <v>5</v>
      </c>
      <c r="J133" s="55">
        <v>5</v>
      </c>
      <c r="K133" s="55">
        <v>5</v>
      </c>
      <c r="L133" s="55">
        <v>5</v>
      </c>
      <c r="M133" s="103">
        <v>9100</v>
      </c>
      <c r="N133" s="104"/>
      <c r="O133" s="4"/>
    </row>
    <row r="134" spans="1:15" s="14" customFormat="1" ht="15" customHeight="1">
      <c r="A134" s="39">
        <v>8</v>
      </c>
      <c r="B134" s="152" t="s">
        <v>190</v>
      </c>
      <c r="C134" s="153"/>
      <c r="D134" s="153"/>
      <c r="E134" s="153"/>
      <c r="F134" s="153"/>
      <c r="G134" s="58"/>
      <c r="H134" s="57"/>
      <c r="I134" s="55">
        <v>10</v>
      </c>
      <c r="J134" s="55">
        <v>10</v>
      </c>
      <c r="K134" s="55">
        <v>10</v>
      </c>
      <c r="L134" s="55">
        <v>10</v>
      </c>
      <c r="M134" s="103">
        <v>7040</v>
      </c>
      <c r="N134" s="104"/>
      <c r="O134" s="12"/>
    </row>
    <row r="135" spans="1:15" s="14" customFormat="1" ht="15" customHeight="1">
      <c r="A135" s="39">
        <v>9</v>
      </c>
      <c r="B135" s="152" t="s">
        <v>191</v>
      </c>
      <c r="C135" s="153"/>
      <c r="D135" s="153"/>
      <c r="E135" s="153"/>
      <c r="F135" s="153"/>
      <c r="G135" s="58"/>
      <c r="H135" s="57"/>
      <c r="I135" s="55">
        <v>16</v>
      </c>
      <c r="J135" s="55">
        <v>16</v>
      </c>
      <c r="K135" s="55">
        <v>16</v>
      </c>
      <c r="L135" s="55">
        <v>16</v>
      </c>
      <c r="M135" s="103">
        <v>368</v>
      </c>
      <c r="N135" s="104"/>
      <c r="O135" s="12"/>
    </row>
    <row r="136" spans="1:15" s="14" customFormat="1" ht="15" customHeight="1">
      <c r="A136" s="39">
        <v>10</v>
      </c>
      <c r="B136" s="152" t="s">
        <v>192</v>
      </c>
      <c r="C136" s="153"/>
      <c r="D136" s="153"/>
      <c r="E136" s="153"/>
      <c r="F136" s="153"/>
      <c r="G136" s="58"/>
      <c r="H136" s="57"/>
      <c r="I136" s="55">
        <v>6</v>
      </c>
      <c r="J136" s="55">
        <v>6</v>
      </c>
      <c r="K136" s="55">
        <v>6</v>
      </c>
      <c r="L136" s="55">
        <v>6</v>
      </c>
      <c r="M136" s="103">
        <v>36</v>
      </c>
      <c r="N136" s="104"/>
      <c r="O136" s="12"/>
    </row>
    <row r="137" spans="1:15" s="14" customFormat="1" ht="15" customHeight="1">
      <c r="A137" s="39">
        <v>11</v>
      </c>
      <c r="B137" s="152" t="s">
        <v>226</v>
      </c>
      <c r="C137" s="153"/>
      <c r="D137" s="153"/>
      <c r="E137" s="153"/>
      <c r="F137" s="153"/>
      <c r="G137" s="58"/>
      <c r="H137" s="57"/>
      <c r="I137" s="55">
        <v>27</v>
      </c>
      <c r="J137" s="55">
        <v>27</v>
      </c>
      <c r="K137" s="55">
        <v>27</v>
      </c>
      <c r="L137" s="55">
        <v>27</v>
      </c>
      <c r="M137" s="103">
        <v>216</v>
      </c>
      <c r="N137" s="104"/>
      <c r="O137" s="12"/>
    </row>
    <row r="138" spans="1:15" s="14" customFormat="1" ht="15" customHeight="1">
      <c r="A138" s="39">
        <v>12</v>
      </c>
      <c r="B138" s="152" t="s">
        <v>193</v>
      </c>
      <c r="C138" s="153"/>
      <c r="D138" s="153"/>
      <c r="E138" s="153"/>
      <c r="F138" s="153"/>
      <c r="G138" s="58"/>
      <c r="H138" s="57"/>
      <c r="I138" s="55">
        <v>600</v>
      </c>
      <c r="J138" s="55">
        <v>600</v>
      </c>
      <c r="K138" s="55">
        <v>600</v>
      </c>
      <c r="L138" s="55">
        <v>600</v>
      </c>
      <c r="M138" s="103">
        <v>10800</v>
      </c>
      <c r="N138" s="104"/>
      <c r="O138" s="12"/>
    </row>
    <row r="139" spans="1:15" s="14" customFormat="1" ht="15" customHeight="1">
      <c r="A139" s="39">
        <v>13</v>
      </c>
      <c r="B139" s="152" t="s">
        <v>194</v>
      </c>
      <c r="C139" s="153"/>
      <c r="D139" s="153"/>
      <c r="E139" s="153"/>
      <c r="F139" s="153"/>
      <c r="G139" s="58"/>
      <c r="H139" s="57"/>
      <c r="I139" s="55">
        <v>30</v>
      </c>
      <c r="J139" s="55">
        <v>30</v>
      </c>
      <c r="K139" s="55">
        <v>30</v>
      </c>
      <c r="L139" s="55">
        <v>30</v>
      </c>
      <c r="M139" s="103">
        <v>690</v>
      </c>
      <c r="N139" s="104"/>
      <c r="O139" s="12"/>
    </row>
    <row r="140" spans="1:15" ht="15" customHeight="1">
      <c r="A140" s="39">
        <v>14</v>
      </c>
      <c r="B140" s="152" t="s">
        <v>201</v>
      </c>
      <c r="C140" s="153"/>
      <c r="D140" s="153"/>
      <c r="E140" s="153"/>
      <c r="F140" s="153"/>
      <c r="G140" s="59"/>
      <c r="H140" s="60"/>
      <c r="I140" s="55">
        <v>5</v>
      </c>
      <c r="J140" s="55">
        <v>5</v>
      </c>
      <c r="K140" s="55">
        <v>5</v>
      </c>
      <c r="L140" s="55">
        <v>5</v>
      </c>
      <c r="M140" s="103">
        <v>1280</v>
      </c>
      <c r="N140" s="104"/>
      <c r="O140" s="4"/>
    </row>
    <row r="141" spans="1:15" s="19" customFormat="1">
      <c r="A141" s="39">
        <v>15</v>
      </c>
      <c r="B141" s="152" t="s">
        <v>218</v>
      </c>
      <c r="C141" s="153"/>
      <c r="D141" s="153"/>
      <c r="E141" s="153"/>
      <c r="F141" s="153"/>
      <c r="G141" s="59"/>
      <c r="H141" s="60"/>
      <c r="I141" s="55">
        <v>22</v>
      </c>
      <c r="J141" s="55">
        <v>22</v>
      </c>
      <c r="K141" s="55">
        <v>22</v>
      </c>
      <c r="L141" s="55">
        <v>22</v>
      </c>
      <c r="M141" s="103">
        <v>110</v>
      </c>
      <c r="N141" s="104"/>
      <c r="O141" s="31"/>
    </row>
    <row r="142" spans="1:15" s="19" customFormat="1">
      <c r="A142" s="39"/>
      <c r="B142" s="152" t="s">
        <v>219</v>
      </c>
      <c r="C142" s="153"/>
      <c r="D142" s="153"/>
      <c r="E142" s="153"/>
      <c r="F142" s="153"/>
      <c r="G142" s="59"/>
      <c r="H142" s="60"/>
      <c r="I142" s="55">
        <v>17</v>
      </c>
      <c r="J142" s="55">
        <v>17</v>
      </c>
      <c r="K142" s="55">
        <v>17</v>
      </c>
      <c r="L142" s="55">
        <v>17</v>
      </c>
      <c r="M142" s="103">
        <v>0</v>
      </c>
      <c r="N142" s="104"/>
      <c r="O142" s="31"/>
    </row>
    <row r="143" spans="1:15" s="19" customFormat="1">
      <c r="A143" s="39"/>
      <c r="B143" s="152" t="s">
        <v>220</v>
      </c>
      <c r="C143" s="153"/>
      <c r="D143" s="153"/>
      <c r="E143" s="153"/>
      <c r="F143" s="153"/>
      <c r="G143" s="59"/>
      <c r="H143" s="60"/>
      <c r="I143" s="55">
        <v>13</v>
      </c>
      <c r="J143" s="55">
        <v>13</v>
      </c>
      <c r="K143" s="55">
        <v>13</v>
      </c>
      <c r="L143" s="55">
        <v>13</v>
      </c>
      <c r="M143" s="103">
        <v>0</v>
      </c>
      <c r="N143" s="104"/>
      <c r="O143" s="31"/>
    </row>
    <row r="144" spans="1:15" s="19" customFormat="1">
      <c r="A144" s="39">
        <v>16</v>
      </c>
      <c r="B144" s="152" t="s">
        <v>244</v>
      </c>
      <c r="C144" s="153"/>
      <c r="D144" s="153"/>
      <c r="E144" s="153"/>
      <c r="F144" s="153"/>
      <c r="G144" s="243"/>
      <c r="H144" s="244"/>
      <c r="I144" s="55">
        <v>0</v>
      </c>
      <c r="J144" s="55">
        <v>0</v>
      </c>
      <c r="K144" s="55">
        <v>30</v>
      </c>
      <c r="L144" s="55">
        <v>30</v>
      </c>
      <c r="M144" s="103">
        <v>240</v>
      </c>
      <c r="N144" s="104"/>
      <c r="O144" s="31"/>
    </row>
    <row r="145" spans="1:15" s="19" customFormat="1">
      <c r="A145" s="39">
        <v>17</v>
      </c>
      <c r="B145" s="152" t="s">
        <v>245</v>
      </c>
      <c r="C145" s="153"/>
      <c r="D145" s="153"/>
      <c r="E145" s="153"/>
      <c r="F145" s="153"/>
      <c r="G145" s="243"/>
      <c r="H145" s="244"/>
      <c r="I145" s="55">
        <v>0</v>
      </c>
      <c r="J145" s="55">
        <v>0</v>
      </c>
      <c r="K145" s="55">
        <v>10</v>
      </c>
      <c r="L145" s="55">
        <v>10</v>
      </c>
      <c r="M145" s="103">
        <v>100</v>
      </c>
      <c r="N145" s="104"/>
      <c r="O145" s="31"/>
    </row>
    <row r="146" spans="1:15" s="19" customFormat="1">
      <c r="A146" s="39">
        <v>18</v>
      </c>
      <c r="B146" s="152" t="s">
        <v>246</v>
      </c>
      <c r="C146" s="153"/>
      <c r="D146" s="153"/>
      <c r="E146" s="153"/>
      <c r="F146" s="153"/>
      <c r="G146" s="243"/>
      <c r="H146" s="244"/>
      <c r="I146" s="55">
        <v>0</v>
      </c>
      <c r="J146" s="55">
        <v>0</v>
      </c>
      <c r="K146" s="55">
        <v>154</v>
      </c>
      <c r="L146" s="55">
        <v>154</v>
      </c>
      <c r="M146" s="103">
        <v>8470</v>
      </c>
      <c r="N146" s="104"/>
      <c r="O146" s="31"/>
    </row>
    <row r="147" spans="1:15" s="19" customFormat="1">
      <c r="A147" s="39">
        <v>19</v>
      </c>
      <c r="B147" s="152" t="s">
        <v>247</v>
      </c>
      <c r="C147" s="153"/>
      <c r="D147" s="153"/>
      <c r="E147" s="153"/>
      <c r="F147" s="153"/>
      <c r="G147" s="243"/>
      <c r="H147" s="244"/>
      <c r="I147" s="55">
        <v>0</v>
      </c>
      <c r="J147" s="55">
        <v>0</v>
      </c>
      <c r="K147" s="55">
        <v>5</v>
      </c>
      <c r="L147" s="55">
        <v>5</v>
      </c>
      <c r="M147" s="103">
        <v>145</v>
      </c>
      <c r="N147" s="104"/>
      <c r="O147" s="31"/>
    </row>
    <row r="148" spans="1:15" s="19" customFormat="1">
      <c r="A148" s="39">
        <v>20</v>
      </c>
      <c r="B148" s="152" t="s">
        <v>248</v>
      </c>
      <c r="C148" s="243"/>
      <c r="D148" s="243"/>
      <c r="E148" s="243"/>
      <c r="F148" s="243"/>
      <c r="G148" s="243"/>
      <c r="H148" s="244"/>
      <c r="I148" s="55">
        <v>0</v>
      </c>
      <c r="J148" s="55">
        <v>0</v>
      </c>
      <c r="K148" s="55">
        <v>6.5</v>
      </c>
      <c r="L148" s="55">
        <v>6.5</v>
      </c>
      <c r="M148" s="103">
        <v>65</v>
      </c>
      <c r="N148" s="104"/>
      <c r="O148" s="31"/>
    </row>
    <row r="149" spans="1:15" s="14" customFormat="1">
      <c r="A149" s="39"/>
      <c r="B149" s="152" t="s">
        <v>249</v>
      </c>
      <c r="C149" s="243"/>
      <c r="D149" s="243"/>
      <c r="E149" s="243"/>
      <c r="F149" s="243"/>
      <c r="G149" s="243"/>
      <c r="H149" s="244"/>
      <c r="I149" s="55">
        <v>0</v>
      </c>
      <c r="J149" s="55">
        <v>0</v>
      </c>
      <c r="K149" s="55">
        <v>8.5</v>
      </c>
      <c r="L149" s="55">
        <v>8.5</v>
      </c>
      <c r="M149" s="103">
        <v>0</v>
      </c>
      <c r="N149" s="104"/>
      <c r="O149" s="12"/>
    </row>
    <row r="150" spans="1:15" s="19" customFormat="1">
      <c r="A150" s="207" t="s">
        <v>221</v>
      </c>
      <c r="B150" s="208"/>
      <c r="C150" s="208"/>
      <c r="D150" s="208"/>
      <c r="E150" s="208"/>
      <c r="F150" s="208"/>
      <c r="G150" s="208"/>
      <c r="H150" s="209"/>
      <c r="I150" s="55"/>
      <c r="J150" s="55"/>
      <c r="K150" s="40"/>
      <c r="L150" s="40"/>
      <c r="M150" s="130">
        <f>SUM(M127:N149)</f>
        <v>51081</v>
      </c>
      <c r="N150" s="131"/>
      <c r="O150" s="31"/>
    </row>
    <row r="151" spans="1:15" s="14" customFormat="1">
      <c r="A151" s="206" t="s">
        <v>243</v>
      </c>
      <c r="B151" s="206"/>
      <c r="C151" s="206"/>
      <c r="D151" s="206"/>
      <c r="E151" s="206"/>
      <c r="F151" s="206"/>
      <c r="G151" s="206"/>
      <c r="H151" s="206"/>
      <c r="I151" s="206"/>
      <c r="J151" s="206"/>
      <c r="K151" s="206"/>
      <c r="L151" s="206"/>
      <c r="M151" s="206"/>
      <c r="N151" s="206"/>
      <c r="O151" s="12"/>
    </row>
    <row r="152" spans="1:15" s="14" customFormat="1">
      <c r="A152" s="206" t="s">
        <v>223</v>
      </c>
      <c r="B152" s="206"/>
      <c r="C152" s="206"/>
      <c r="D152" s="206"/>
      <c r="E152" s="206"/>
      <c r="F152" s="206"/>
      <c r="G152" s="206"/>
      <c r="H152" s="206"/>
      <c r="I152" s="206"/>
      <c r="J152" s="206"/>
      <c r="K152" s="206"/>
      <c r="L152" s="206"/>
      <c r="M152" s="206"/>
      <c r="N152" s="206"/>
      <c r="O152" s="12"/>
    </row>
    <row r="153" spans="1:15" s="14" customFormat="1">
      <c r="A153" s="206" t="s">
        <v>88</v>
      </c>
      <c r="B153" s="206"/>
      <c r="C153" s="206"/>
      <c r="D153" s="206"/>
      <c r="E153" s="206"/>
      <c r="F153" s="206"/>
      <c r="G153" s="206"/>
      <c r="H153" s="206"/>
      <c r="I153" s="206"/>
      <c r="J153" s="206"/>
      <c r="K153" s="206"/>
      <c r="L153" s="206"/>
      <c r="M153" s="206"/>
      <c r="N153" s="206"/>
      <c r="O153" s="12"/>
    </row>
    <row r="154" spans="1:15" ht="15" customHeight="1">
      <c r="A154" s="269" t="s">
        <v>89</v>
      </c>
      <c r="B154" s="269"/>
      <c r="C154" s="269"/>
      <c r="D154" s="269"/>
      <c r="E154" s="269"/>
      <c r="F154" s="269"/>
      <c r="G154" s="269"/>
      <c r="H154" s="269"/>
      <c r="I154" s="269"/>
      <c r="J154" s="269"/>
      <c r="K154" s="269"/>
      <c r="L154" s="269"/>
      <c r="M154" s="269"/>
      <c r="N154" s="269"/>
      <c r="O154" s="7"/>
    </row>
    <row r="155" spans="1:15" ht="106.5" customHeight="1">
      <c r="A155" s="215" t="s">
        <v>22</v>
      </c>
      <c r="B155" s="216"/>
      <c r="C155" s="270"/>
      <c r="D155" s="270"/>
      <c r="E155" s="271"/>
      <c r="F155" s="22" t="s">
        <v>90</v>
      </c>
      <c r="G155" s="213" t="s">
        <v>91</v>
      </c>
      <c r="H155" s="214"/>
      <c r="I155" s="267" t="s">
        <v>154</v>
      </c>
      <c r="J155" s="268"/>
      <c r="K155" s="22" t="s">
        <v>155</v>
      </c>
      <c r="L155" s="267" t="s">
        <v>156</v>
      </c>
      <c r="M155" s="268"/>
      <c r="N155" s="268"/>
      <c r="O155" s="6"/>
    </row>
    <row r="156" spans="1:15" ht="27" customHeight="1">
      <c r="A156" s="89" t="s">
        <v>92</v>
      </c>
      <c r="B156" s="89"/>
      <c r="C156" s="121"/>
      <c r="D156" s="121"/>
      <c r="E156" s="121"/>
      <c r="F156" s="25" t="s">
        <v>93</v>
      </c>
      <c r="G156" s="91">
        <v>0</v>
      </c>
      <c r="H156" s="92"/>
      <c r="I156" s="91">
        <v>0</v>
      </c>
      <c r="J156" s="92"/>
      <c r="K156" s="26"/>
      <c r="L156" s="93"/>
      <c r="M156" s="94"/>
      <c r="N156" s="94"/>
      <c r="O156" s="5"/>
    </row>
    <row r="157" spans="1:15" ht="15.75" customHeight="1">
      <c r="A157" s="122" t="s">
        <v>94</v>
      </c>
      <c r="B157" s="122"/>
      <c r="C157" s="121"/>
      <c r="D157" s="121"/>
      <c r="E157" s="121"/>
      <c r="F157" s="25" t="s">
        <v>93</v>
      </c>
      <c r="G157" s="156">
        <f>SUM(G159+G160+G162+G186)</f>
        <v>15516074.33</v>
      </c>
      <c r="H157" s="157"/>
      <c r="I157" s="156">
        <f>SUM(I159+I160+I162+I186)</f>
        <v>15081218.970000001</v>
      </c>
      <c r="J157" s="157"/>
      <c r="K157" s="47">
        <f>100-(I157/G157*100)</f>
        <v>2.802611992900907</v>
      </c>
      <c r="L157" s="93"/>
      <c r="M157" s="94"/>
      <c r="N157" s="94"/>
      <c r="O157" s="5"/>
    </row>
    <row r="158" spans="1:15" ht="15.75" customHeight="1">
      <c r="A158" s="89" t="s">
        <v>95</v>
      </c>
      <c r="B158" s="89"/>
      <c r="C158" s="121"/>
      <c r="D158" s="121"/>
      <c r="E158" s="121"/>
      <c r="F158" s="25" t="s">
        <v>93</v>
      </c>
      <c r="G158" s="91"/>
      <c r="H158" s="92"/>
      <c r="I158" s="91"/>
      <c r="J158" s="92"/>
      <c r="K158" s="47"/>
      <c r="L158" s="93"/>
      <c r="M158" s="94"/>
      <c r="N158" s="94"/>
      <c r="O158" s="5"/>
    </row>
    <row r="159" spans="1:15" ht="18" customHeight="1">
      <c r="A159" s="89" t="s">
        <v>215</v>
      </c>
      <c r="B159" s="89"/>
      <c r="C159" s="121"/>
      <c r="D159" s="121"/>
      <c r="E159" s="121"/>
      <c r="F159" s="25" t="s">
        <v>93</v>
      </c>
      <c r="G159" s="156">
        <v>14914453.33</v>
      </c>
      <c r="H159" s="157"/>
      <c r="I159" s="156">
        <v>14544756.970000001</v>
      </c>
      <c r="J159" s="157"/>
      <c r="K159" s="47">
        <f t="shared" ref="K159:K213" si="1">100-(I159/G159*100)</f>
        <v>2.4787791534830603</v>
      </c>
      <c r="L159" s="93"/>
      <c r="M159" s="94"/>
      <c r="N159" s="94"/>
      <c r="O159" s="5"/>
    </row>
    <row r="160" spans="1:15" ht="15.75" customHeight="1">
      <c r="A160" s="89" t="s">
        <v>96</v>
      </c>
      <c r="B160" s="89"/>
      <c r="C160" s="121"/>
      <c r="D160" s="121"/>
      <c r="E160" s="121"/>
      <c r="F160" s="25" t="s">
        <v>93</v>
      </c>
      <c r="G160" s="156">
        <v>257021</v>
      </c>
      <c r="H160" s="157"/>
      <c r="I160" s="95">
        <v>257021</v>
      </c>
      <c r="J160" s="127"/>
      <c r="K160" s="47">
        <f t="shared" si="1"/>
        <v>0</v>
      </c>
      <c r="L160" s="87"/>
      <c r="M160" s="88"/>
      <c r="N160" s="88"/>
      <c r="O160" s="5"/>
    </row>
    <row r="161" spans="1:15" ht="15.75" customHeight="1">
      <c r="A161" s="89" t="s">
        <v>97</v>
      </c>
      <c r="B161" s="89"/>
      <c r="C161" s="121"/>
      <c r="D161" s="121"/>
      <c r="E161" s="121"/>
      <c r="F161" s="25" t="s">
        <v>93</v>
      </c>
      <c r="G161" s="97"/>
      <c r="H161" s="98"/>
      <c r="I161" s="99"/>
      <c r="J161" s="100"/>
      <c r="K161" s="47"/>
      <c r="L161" s="93"/>
      <c r="M161" s="94"/>
      <c r="N161" s="94"/>
      <c r="O161" s="5"/>
    </row>
    <row r="162" spans="1:15" ht="54.75" customHeight="1">
      <c r="A162" s="89" t="s">
        <v>98</v>
      </c>
      <c r="B162" s="89"/>
      <c r="C162" s="121"/>
      <c r="D162" s="121"/>
      <c r="E162" s="121"/>
      <c r="F162" s="25" t="s">
        <v>93</v>
      </c>
      <c r="G162" s="156">
        <f>SUM(G164:H185)</f>
        <v>116240</v>
      </c>
      <c r="H162" s="157"/>
      <c r="I162" s="156">
        <f>SUM(I164:J185)</f>
        <v>51081</v>
      </c>
      <c r="J162" s="157"/>
      <c r="K162" s="47">
        <f t="shared" si="1"/>
        <v>56.055574673090156</v>
      </c>
      <c r="L162" s="158" t="s">
        <v>262</v>
      </c>
      <c r="M162" s="159"/>
      <c r="N162" s="160"/>
      <c r="O162" s="5"/>
    </row>
    <row r="163" spans="1:15" ht="15" customHeight="1">
      <c r="A163" s="89" t="s">
        <v>95</v>
      </c>
      <c r="B163" s="89"/>
      <c r="C163" s="121"/>
      <c r="D163" s="121"/>
      <c r="E163" s="121"/>
      <c r="F163" s="25" t="s">
        <v>93</v>
      </c>
      <c r="G163" s="97"/>
      <c r="H163" s="98"/>
      <c r="I163" s="99"/>
      <c r="J163" s="100"/>
      <c r="K163" s="47"/>
      <c r="L163" s="93"/>
      <c r="M163" s="94"/>
      <c r="N163" s="94"/>
      <c r="O163" s="5"/>
    </row>
    <row r="164" spans="1:15" ht="15" customHeight="1">
      <c r="A164" s="101" t="s">
        <v>183</v>
      </c>
      <c r="B164" s="117"/>
      <c r="C164" s="117"/>
      <c r="D164" s="117"/>
      <c r="E164" s="117"/>
      <c r="F164" s="38" t="s">
        <v>93</v>
      </c>
      <c r="G164" s="103">
        <f>11004*3</f>
        <v>33012</v>
      </c>
      <c r="H164" s="104"/>
      <c r="I164" s="103">
        <v>11004</v>
      </c>
      <c r="J164" s="104"/>
      <c r="K164" s="47">
        <f t="shared" si="1"/>
        <v>66.666666666666671</v>
      </c>
      <c r="L164" s="105" t="s">
        <v>274</v>
      </c>
      <c r="M164" s="106"/>
      <c r="N164" s="106"/>
      <c r="O164" s="5"/>
    </row>
    <row r="165" spans="1:15" ht="15" customHeight="1">
      <c r="A165" s="101" t="s">
        <v>184</v>
      </c>
      <c r="B165" s="102"/>
      <c r="C165" s="102"/>
      <c r="D165" s="102"/>
      <c r="E165" s="102"/>
      <c r="F165" s="38" t="s">
        <v>93</v>
      </c>
      <c r="G165" s="103">
        <f>600*3</f>
        <v>1800</v>
      </c>
      <c r="H165" s="104"/>
      <c r="I165" s="103">
        <v>600</v>
      </c>
      <c r="J165" s="104"/>
      <c r="K165" s="47">
        <f t="shared" si="1"/>
        <v>66.666666666666671</v>
      </c>
      <c r="L165" s="105" t="s">
        <v>274</v>
      </c>
      <c r="M165" s="106"/>
      <c r="N165" s="106"/>
      <c r="O165" s="5"/>
    </row>
    <row r="166" spans="1:15" ht="15" customHeight="1">
      <c r="A166" s="101" t="s">
        <v>185</v>
      </c>
      <c r="B166" s="102"/>
      <c r="C166" s="102"/>
      <c r="D166" s="102"/>
      <c r="E166" s="102"/>
      <c r="F166" s="38" t="s">
        <v>93</v>
      </c>
      <c r="G166" s="103">
        <f>72*2</f>
        <v>144</v>
      </c>
      <c r="H166" s="104"/>
      <c r="I166" s="103">
        <v>72</v>
      </c>
      <c r="J166" s="104"/>
      <c r="K166" s="47">
        <f t="shared" si="1"/>
        <v>50</v>
      </c>
      <c r="L166" s="105" t="s">
        <v>274</v>
      </c>
      <c r="M166" s="106"/>
      <c r="N166" s="106"/>
      <c r="O166" s="5"/>
    </row>
    <row r="167" spans="1:15" ht="15" customHeight="1">
      <c r="A167" s="101" t="s">
        <v>186</v>
      </c>
      <c r="B167" s="102"/>
      <c r="C167" s="102"/>
      <c r="D167" s="102"/>
      <c r="E167" s="102"/>
      <c r="F167" s="38" t="s">
        <v>93</v>
      </c>
      <c r="G167" s="103">
        <f>230*2</f>
        <v>460</v>
      </c>
      <c r="H167" s="104"/>
      <c r="I167" s="103">
        <v>30</v>
      </c>
      <c r="J167" s="104"/>
      <c r="K167" s="47">
        <f t="shared" si="1"/>
        <v>93.478260869565219</v>
      </c>
      <c r="L167" s="105" t="s">
        <v>274</v>
      </c>
      <c r="M167" s="106"/>
      <c r="N167" s="106"/>
      <c r="O167" s="5"/>
    </row>
    <row r="168" spans="1:15" ht="15" customHeight="1">
      <c r="A168" s="101" t="s">
        <v>187</v>
      </c>
      <c r="B168" s="102"/>
      <c r="C168" s="102"/>
      <c r="D168" s="102"/>
      <c r="E168" s="102"/>
      <c r="F168" s="38" t="s">
        <v>93</v>
      </c>
      <c r="G168" s="103">
        <f>16*3</f>
        <v>48</v>
      </c>
      <c r="H168" s="104"/>
      <c r="I168" s="103">
        <v>16</v>
      </c>
      <c r="J168" s="104"/>
      <c r="K168" s="47">
        <f t="shared" si="1"/>
        <v>66.666666666666671</v>
      </c>
      <c r="L168" s="105" t="s">
        <v>274</v>
      </c>
      <c r="M168" s="106"/>
      <c r="N168" s="106"/>
      <c r="O168" s="5"/>
    </row>
    <row r="169" spans="1:15" ht="15" customHeight="1">
      <c r="A169" s="101" t="s">
        <v>188</v>
      </c>
      <c r="B169" s="102"/>
      <c r="C169" s="102"/>
      <c r="D169" s="102"/>
      <c r="E169" s="102"/>
      <c r="F169" s="38" t="s">
        <v>93</v>
      </c>
      <c r="G169" s="103">
        <f>699*3</f>
        <v>2097</v>
      </c>
      <c r="H169" s="104"/>
      <c r="I169" s="103">
        <v>699</v>
      </c>
      <c r="J169" s="104"/>
      <c r="K169" s="47">
        <f t="shared" si="1"/>
        <v>66.666666666666671</v>
      </c>
      <c r="L169" s="105" t="s">
        <v>274</v>
      </c>
      <c r="M169" s="106"/>
      <c r="N169" s="106"/>
      <c r="O169" s="4"/>
    </row>
    <row r="170" spans="1:15" ht="15" customHeight="1">
      <c r="A170" s="101" t="s">
        <v>189</v>
      </c>
      <c r="B170" s="102"/>
      <c r="C170" s="102"/>
      <c r="D170" s="102"/>
      <c r="E170" s="102"/>
      <c r="F170" s="38" t="s">
        <v>93</v>
      </c>
      <c r="G170" s="103">
        <f>9100*2</f>
        <v>18200</v>
      </c>
      <c r="H170" s="104"/>
      <c r="I170" s="103">
        <v>9100</v>
      </c>
      <c r="J170" s="104"/>
      <c r="K170" s="47">
        <f t="shared" si="1"/>
        <v>50</v>
      </c>
      <c r="L170" s="105" t="s">
        <v>274</v>
      </c>
      <c r="M170" s="106"/>
      <c r="N170" s="106"/>
      <c r="O170" s="5"/>
    </row>
    <row r="171" spans="1:15" s="19" customFormat="1" ht="15" customHeight="1">
      <c r="A171" s="101" t="s">
        <v>250</v>
      </c>
      <c r="B171" s="102"/>
      <c r="C171" s="102"/>
      <c r="D171" s="102"/>
      <c r="E171" s="102"/>
      <c r="F171" s="38" t="s">
        <v>93</v>
      </c>
      <c r="G171" s="103">
        <f>7040*2</f>
        <v>14080</v>
      </c>
      <c r="H171" s="104"/>
      <c r="I171" s="103">
        <v>7040</v>
      </c>
      <c r="J171" s="104"/>
      <c r="K171" s="47">
        <f t="shared" si="1"/>
        <v>50</v>
      </c>
      <c r="L171" s="105" t="s">
        <v>274</v>
      </c>
      <c r="M171" s="106"/>
      <c r="N171" s="106"/>
      <c r="O171" s="18"/>
    </row>
    <row r="172" spans="1:15" s="19" customFormat="1" ht="15" customHeight="1">
      <c r="A172" s="101" t="s">
        <v>191</v>
      </c>
      <c r="B172" s="102"/>
      <c r="C172" s="102"/>
      <c r="D172" s="102"/>
      <c r="E172" s="102"/>
      <c r="F172" s="38" t="s">
        <v>93</v>
      </c>
      <c r="G172" s="103">
        <f>368*2</f>
        <v>736</v>
      </c>
      <c r="H172" s="104"/>
      <c r="I172" s="103">
        <v>368</v>
      </c>
      <c r="J172" s="104"/>
      <c r="K172" s="47">
        <f t="shared" si="1"/>
        <v>50</v>
      </c>
      <c r="L172" s="105" t="s">
        <v>274</v>
      </c>
      <c r="M172" s="106"/>
      <c r="N172" s="106"/>
      <c r="O172" s="51"/>
    </row>
    <row r="173" spans="1:15" s="19" customFormat="1" ht="15" customHeight="1">
      <c r="A173" s="101" t="s">
        <v>192</v>
      </c>
      <c r="B173" s="102"/>
      <c r="C173" s="102"/>
      <c r="D173" s="102"/>
      <c r="E173" s="102"/>
      <c r="F173" s="38" t="s">
        <v>93</v>
      </c>
      <c r="G173" s="103">
        <f>36*3</f>
        <v>108</v>
      </c>
      <c r="H173" s="104"/>
      <c r="I173" s="103">
        <v>36</v>
      </c>
      <c r="J173" s="104"/>
      <c r="K173" s="47">
        <f t="shared" si="1"/>
        <v>66.666666666666671</v>
      </c>
      <c r="L173" s="105" t="s">
        <v>274</v>
      </c>
      <c r="M173" s="106"/>
      <c r="N173" s="106"/>
      <c r="O173" s="18"/>
    </row>
    <row r="174" spans="1:15" s="19" customFormat="1" ht="15" customHeight="1">
      <c r="A174" s="101" t="s">
        <v>226</v>
      </c>
      <c r="B174" s="102"/>
      <c r="C174" s="102"/>
      <c r="D174" s="102"/>
      <c r="E174" s="102"/>
      <c r="F174" s="38" t="s">
        <v>93</v>
      </c>
      <c r="G174" s="103">
        <f>216*2</f>
        <v>432</v>
      </c>
      <c r="H174" s="104"/>
      <c r="I174" s="103">
        <v>216</v>
      </c>
      <c r="J174" s="104"/>
      <c r="K174" s="47">
        <f t="shared" si="1"/>
        <v>50</v>
      </c>
      <c r="L174" s="105" t="s">
        <v>274</v>
      </c>
      <c r="M174" s="106"/>
      <c r="N174" s="106"/>
      <c r="O174" s="18"/>
    </row>
    <row r="175" spans="1:15" s="19" customFormat="1" ht="15" customHeight="1">
      <c r="A175" s="101" t="s">
        <v>193</v>
      </c>
      <c r="B175" s="102"/>
      <c r="C175" s="102"/>
      <c r="D175" s="102"/>
      <c r="E175" s="102"/>
      <c r="F175" s="38" t="s">
        <v>93</v>
      </c>
      <c r="G175" s="103">
        <f>10800*2</f>
        <v>21600</v>
      </c>
      <c r="H175" s="104"/>
      <c r="I175" s="103">
        <v>10800</v>
      </c>
      <c r="J175" s="104"/>
      <c r="K175" s="47">
        <f t="shared" si="1"/>
        <v>50</v>
      </c>
      <c r="L175" s="105" t="s">
        <v>274</v>
      </c>
      <c r="M175" s="106"/>
      <c r="N175" s="106"/>
      <c r="O175" s="18"/>
    </row>
    <row r="176" spans="1:15" s="19" customFormat="1" ht="15" customHeight="1">
      <c r="A176" s="101" t="s">
        <v>194</v>
      </c>
      <c r="B176" s="102"/>
      <c r="C176" s="102"/>
      <c r="D176" s="102"/>
      <c r="E176" s="102"/>
      <c r="F176" s="38" t="s">
        <v>93</v>
      </c>
      <c r="G176" s="103">
        <f>690*3</f>
        <v>2070</v>
      </c>
      <c r="H176" s="104"/>
      <c r="I176" s="103">
        <v>690</v>
      </c>
      <c r="J176" s="104"/>
      <c r="K176" s="47">
        <f t="shared" si="1"/>
        <v>66.666666666666671</v>
      </c>
      <c r="L176" s="105" t="s">
        <v>274</v>
      </c>
      <c r="M176" s="106"/>
      <c r="N176" s="106"/>
      <c r="O176" s="18"/>
    </row>
    <row r="177" spans="1:15" ht="15" customHeight="1">
      <c r="A177" s="101" t="s">
        <v>201</v>
      </c>
      <c r="B177" s="102"/>
      <c r="C177" s="102"/>
      <c r="D177" s="102"/>
      <c r="E177" s="102"/>
      <c r="F177" s="38" t="s">
        <v>93</v>
      </c>
      <c r="G177" s="103">
        <f>1280*2</f>
        <v>2560</v>
      </c>
      <c r="H177" s="104"/>
      <c r="I177" s="103">
        <v>1280</v>
      </c>
      <c r="J177" s="104"/>
      <c r="K177" s="47">
        <f t="shared" si="1"/>
        <v>50</v>
      </c>
      <c r="L177" s="105" t="s">
        <v>274</v>
      </c>
      <c r="M177" s="106"/>
      <c r="N177" s="106"/>
      <c r="O177" s="5"/>
    </row>
    <row r="178" spans="1:15" s="19" customFormat="1" ht="15" customHeight="1">
      <c r="A178" s="101" t="s">
        <v>218</v>
      </c>
      <c r="B178" s="102"/>
      <c r="C178" s="102"/>
      <c r="D178" s="102"/>
      <c r="E178" s="102"/>
      <c r="F178" s="38" t="s">
        <v>93</v>
      </c>
      <c r="G178" s="103">
        <f>110*3</f>
        <v>330</v>
      </c>
      <c r="H178" s="104"/>
      <c r="I178" s="103">
        <v>110</v>
      </c>
      <c r="J178" s="104"/>
      <c r="K178" s="47">
        <f t="shared" si="1"/>
        <v>66.666666666666671</v>
      </c>
      <c r="L178" s="105" t="s">
        <v>274</v>
      </c>
      <c r="M178" s="106"/>
      <c r="N178" s="106"/>
      <c r="O178" s="33"/>
    </row>
    <row r="179" spans="1:15" s="19" customFormat="1" ht="15" customHeight="1">
      <c r="A179" s="101" t="s">
        <v>219</v>
      </c>
      <c r="B179" s="102"/>
      <c r="C179" s="102"/>
      <c r="D179" s="102"/>
      <c r="E179" s="102"/>
      <c r="F179" s="38" t="s">
        <v>93</v>
      </c>
      <c r="G179" s="103">
        <v>170</v>
      </c>
      <c r="H179" s="104"/>
      <c r="I179" s="103">
        <v>0</v>
      </c>
      <c r="J179" s="104"/>
      <c r="K179" s="47"/>
      <c r="L179" s="105"/>
      <c r="M179" s="106"/>
      <c r="N179" s="106"/>
      <c r="O179" s="51"/>
    </row>
    <row r="180" spans="1:15" s="19" customFormat="1" ht="15" customHeight="1">
      <c r="A180" s="101" t="s">
        <v>220</v>
      </c>
      <c r="B180" s="102"/>
      <c r="C180" s="102"/>
      <c r="D180" s="102"/>
      <c r="E180" s="102"/>
      <c r="F180" s="38" t="s">
        <v>93</v>
      </c>
      <c r="G180" s="103">
        <v>78</v>
      </c>
      <c r="H180" s="104"/>
      <c r="I180" s="103">
        <v>0</v>
      </c>
      <c r="J180" s="104"/>
      <c r="K180" s="47"/>
      <c r="L180" s="105"/>
      <c r="M180" s="106"/>
      <c r="N180" s="106"/>
      <c r="O180" s="51"/>
    </row>
    <row r="181" spans="1:15" s="19" customFormat="1" ht="15.75" customHeight="1">
      <c r="A181" s="101" t="s">
        <v>244</v>
      </c>
      <c r="B181" s="243"/>
      <c r="C181" s="243"/>
      <c r="D181" s="243"/>
      <c r="E181" s="244"/>
      <c r="F181" s="38" t="s">
        <v>93</v>
      </c>
      <c r="G181" s="103">
        <f>240*3</f>
        <v>720</v>
      </c>
      <c r="H181" s="104"/>
      <c r="I181" s="103">
        <v>240</v>
      </c>
      <c r="J181" s="104"/>
      <c r="K181" s="47">
        <f t="shared" si="1"/>
        <v>66.666666666666671</v>
      </c>
      <c r="L181" s="105" t="s">
        <v>274</v>
      </c>
      <c r="M181" s="106"/>
      <c r="N181" s="106"/>
      <c r="O181" s="51"/>
    </row>
    <row r="182" spans="1:15" s="19" customFormat="1" ht="27" customHeight="1">
      <c r="A182" s="101" t="s">
        <v>245</v>
      </c>
      <c r="B182" s="243"/>
      <c r="C182" s="243"/>
      <c r="D182" s="243"/>
      <c r="E182" s="244"/>
      <c r="F182" s="38" t="s">
        <v>93</v>
      </c>
      <c r="G182" s="103">
        <f>100*3</f>
        <v>300</v>
      </c>
      <c r="H182" s="104"/>
      <c r="I182" s="103">
        <v>100</v>
      </c>
      <c r="J182" s="104"/>
      <c r="K182" s="47">
        <f t="shared" si="1"/>
        <v>66.666666666666671</v>
      </c>
      <c r="L182" s="105" t="s">
        <v>274</v>
      </c>
      <c r="M182" s="106"/>
      <c r="N182" s="106"/>
      <c r="O182" s="51"/>
    </row>
    <row r="183" spans="1:15" s="19" customFormat="1" ht="28.5" customHeight="1">
      <c r="A183" s="101" t="s">
        <v>246</v>
      </c>
      <c r="B183" s="243"/>
      <c r="C183" s="243"/>
      <c r="D183" s="243"/>
      <c r="E183" s="244"/>
      <c r="F183" s="38" t="s">
        <v>93</v>
      </c>
      <c r="G183" s="103">
        <f>8470*2</f>
        <v>16940</v>
      </c>
      <c r="H183" s="104"/>
      <c r="I183" s="103">
        <v>8470</v>
      </c>
      <c r="J183" s="104"/>
      <c r="K183" s="47">
        <f t="shared" si="1"/>
        <v>50</v>
      </c>
      <c r="L183" s="105" t="s">
        <v>274</v>
      </c>
      <c r="M183" s="106"/>
      <c r="N183" s="106"/>
      <c r="O183" s="51"/>
    </row>
    <row r="184" spans="1:15" s="19" customFormat="1" ht="26.25" customHeight="1">
      <c r="A184" s="101" t="s">
        <v>247</v>
      </c>
      <c r="B184" s="243"/>
      <c r="C184" s="243"/>
      <c r="D184" s="243"/>
      <c r="E184" s="244"/>
      <c r="F184" s="38" t="s">
        <v>93</v>
      </c>
      <c r="G184" s="103">
        <f>145*2</f>
        <v>290</v>
      </c>
      <c r="H184" s="104"/>
      <c r="I184" s="103">
        <v>145</v>
      </c>
      <c r="J184" s="104"/>
      <c r="K184" s="47">
        <f t="shared" si="1"/>
        <v>50</v>
      </c>
      <c r="L184" s="105" t="s">
        <v>274</v>
      </c>
      <c r="M184" s="106"/>
      <c r="N184" s="106"/>
      <c r="O184" s="51"/>
    </row>
    <row r="185" spans="1:15" s="19" customFormat="1" ht="15" customHeight="1">
      <c r="A185" s="101" t="s">
        <v>248</v>
      </c>
      <c r="B185" s="243"/>
      <c r="C185" s="243"/>
      <c r="D185" s="243"/>
      <c r="E185" s="244"/>
      <c r="F185" s="38" t="s">
        <v>93</v>
      </c>
      <c r="G185" s="103">
        <v>65</v>
      </c>
      <c r="H185" s="104"/>
      <c r="I185" s="103">
        <v>65</v>
      </c>
      <c r="J185" s="104"/>
      <c r="K185" s="47">
        <f t="shared" si="1"/>
        <v>0</v>
      </c>
      <c r="L185" s="93"/>
      <c r="M185" s="94"/>
      <c r="N185" s="94"/>
      <c r="O185" s="51"/>
    </row>
    <row r="186" spans="1:15" ht="24" customHeight="1">
      <c r="A186" s="89" t="s">
        <v>99</v>
      </c>
      <c r="B186" s="89"/>
      <c r="C186" s="121"/>
      <c r="D186" s="121"/>
      <c r="E186" s="121"/>
      <c r="F186" s="25" t="s">
        <v>93</v>
      </c>
      <c r="G186" s="123">
        <f>SUM(G188:H189)</f>
        <v>228360</v>
      </c>
      <c r="H186" s="124"/>
      <c r="I186" s="123">
        <v>228360</v>
      </c>
      <c r="J186" s="124"/>
      <c r="K186" s="47">
        <f t="shared" si="1"/>
        <v>0</v>
      </c>
      <c r="L186" s="93"/>
      <c r="M186" s="94"/>
      <c r="N186" s="94"/>
      <c r="O186" s="5"/>
    </row>
    <row r="187" spans="1:15" ht="15" customHeight="1">
      <c r="A187" s="89" t="s">
        <v>95</v>
      </c>
      <c r="B187" s="89"/>
      <c r="C187" s="121"/>
      <c r="D187" s="121"/>
      <c r="E187" s="121"/>
      <c r="F187" s="25" t="s">
        <v>93</v>
      </c>
      <c r="G187" s="97"/>
      <c r="H187" s="98"/>
      <c r="I187" s="99"/>
      <c r="J187" s="100"/>
      <c r="K187" s="47"/>
      <c r="L187" s="93"/>
      <c r="M187" s="94"/>
      <c r="N187" s="94"/>
      <c r="O187" s="5"/>
    </row>
    <row r="188" spans="1:15" s="19" customFormat="1" ht="15" customHeight="1">
      <c r="A188" s="118" t="s">
        <v>225</v>
      </c>
      <c r="B188" s="119"/>
      <c r="C188" s="119"/>
      <c r="D188" s="119"/>
      <c r="E188" s="120"/>
      <c r="F188" s="50" t="s">
        <v>93</v>
      </c>
      <c r="G188" s="130">
        <v>228360</v>
      </c>
      <c r="H188" s="131"/>
      <c r="I188" s="130">
        <v>228360</v>
      </c>
      <c r="J188" s="131"/>
      <c r="K188" s="47">
        <f t="shared" si="1"/>
        <v>0</v>
      </c>
      <c r="L188" s="132"/>
      <c r="M188" s="133"/>
      <c r="N188" s="134"/>
      <c r="O188" s="45"/>
    </row>
    <row r="189" spans="1:15" ht="15" customHeight="1">
      <c r="A189" s="89" t="s">
        <v>100</v>
      </c>
      <c r="B189" s="89"/>
      <c r="C189" s="121"/>
      <c r="D189" s="121"/>
      <c r="E189" s="121"/>
      <c r="F189" s="25" t="s">
        <v>93</v>
      </c>
      <c r="G189" s="97">
        <v>0</v>
      </c>
      <c r="H189" s="98"/>
      <c r="I189" s="97">
        <v>0</v>
      </c>
      <c r="J189" s="98"/>
      <c r="K189" s="47"/>
      <c r="L189" s="93"/>
      <c r="M189" s="94"/>
      <c r="N189" s="94"/>
      <c r="O189" s="5"/>
    </row>
    <row r="190" spans="1:15" ht="15" customHeight="1">
      <c r="A190" s="89" t="s">
        <v>101</v>
      </c>
      <c r="B190" s="89"/>
      <c r="C190" s="121"/>
      <c r="D190" s="121"/>
      <c r="E190" s="121"/>
      <c r="F190" s="25" t="s">
        <v>93</v>
      </c>
      <c r="G190" s="97">
        <v>0</v>
      </c>
      <c r="H190" s="98"/>
      <c r="I190" s="97">
        <v>0</v>
      </c>
      <c r="J190" s="98"/>
      <c r="K190" s="47"/>
      <c r="L190" s="93"/>
      <c r="M190" s="94"/>
      <c r="N190" s="94"/>
      <c r="O190" s="5"/>
    </row>
    <row r="191" spans="1:15" ht="15" customHeight="1">
      <c r="A191" s="122" t="s">
        <v>102</v>
      </c>
      <c r="B191" s="122"/>
      <c r="C191" s="121"/>
      <c r="D191" s="121"/>
      <c r="E191" s="121"/>
      <c r="F191" s="21">
        <v>900</v>
      </c>
      <c r="G191" s="128">
        <f>SUM(G193+G198+G206+G208)</f>
        <v>15516074.330000002</v>
      </c>
      <c r="H191" s="129"/>
      <c r="I191" s="95">
        <f>SUM(I193+I198+I206+I208)</f>
        <v>15081218.970000003</v>
      </c>
      <c r="J191" s="127"/>
      <c r="K191" s="47">
        <f t="shared" si="1"/>
        <v>2.802611992900907</v>
      </c>
      <c r="L191" s="93"/>
      <c r="M191" s="94"/>
      <c r="N191" s="94"/>
      <c r="O191" s="5"/>
    </row>
    <row r="192" spans="1:15" ht="15" customHeight="1">
      <c r="A192" s="89" t="s">
        <v>95</v>
      </c>
      <c r="B192" s="89"/>
      <c r="C192" s="121"/>
      <c r="D192" s="121"/>
      <c r="E192" s="121"/>
      <c r="F192" s="25"/>
      <c r="G192" s="97"/>
      <c r="H192" s="98"/>
      <c r="I192" s="99"/>
      <c r="J192" s="100"/>
      <c r="K192" s="47"/>
      <c r="L192" s="93"/>
      <c r="M192" s="94"/>
      <c r="N192" s="94"/>
      <c r="O192" s="5"/>
    </row>
    <row r="193" spans="1:15" ht="29.25" customHeight="1">
      <c r="A193" s="89" t="s">
        <v>103</v>
      </c>
      <c r="B193" s="89"/>
      <c r="C193" s="90"/>
      <c r="D193" s="90"/>
      <c r="E193" s="90"/>
      <c r="F193" s="49">
        <v>210</v>
      </c>
      <c r="G193" s="95">
        <f>SUM(G195:H197)</f>
        <v>12169335.810000001</v>
      </c>
      <c r="H193" s="127"/>
      <c r="I193" s="95">
        <f>SUM(I195:J197)</f>
        <v>11826559.98</v>
      </c>
      <c r="J193" s="127"/>
      <c r="K193" s="47">
        <f t="shared" si="1"/>
        <v>2.81671765289218</v>
      </c>
      <c r="L193" s="93"/>
      <c r="M193" s="94"/>
      <c r="N193" s="94"/>
      <c r="O193" s="5"/>
    </row>
    <row r="194" spans="1:15" ht="15" customHeight="1">
      <c r="A194" s="89" t="s">
        <v>30</v>
      </c>
      <c r="B194" s="89"/>
      <c r="C194" s="121"/>
      <c r="D194" s="121"/>
      <c r="E194" s="121"/>
      <c r="F194" s="25"/>
      <c r="G194" s="97"/>
      <c r="H194" s="98"/>
      <c r="I194" s="99"/>
      <c r="J194" s="100"/>
      <c r="K194" s="47"/>
      <c r="L194" s="93"/>
      <c r="M194" s="94"/>
      <c r="N194" s="94"/>
      <c r="O194" s="5"/>
    </row>
    <row r="195" spans="1:15" ht="15" customHeight="1">
      <c r="A195" s="89" t="s">
        <v>104</v>
      </c>
      <c r="B195" s="89"/>
      <c r="C195" s="90"/>
      <c r="D195" s="90"/>
      <c r="E195" s="90"/>
      <c r="F195" s="20">
        <v>211</v>
      </c>
      <c r="G195" s="91">
        <v>9083208.7899999991</v>
      </c>
      <c r="H195" s="92"/>
      <c r="I195" s="85">
        <v>9083208.7899999991</v>
      </c>
      <c r="J195" s="86"/>
      <c r="K195" s="47">
        <f t="shared" si="1"/>
        <v>0</v>
      </c>
      <c r="L195" s="93"/>
      <c r="M195" s="94"/>
      <c r="N195" s="94"/>
      <c r="O195" s="5"/>
    </row>
    <row r="196" spans="1:15" ht="15" customHeight="1">
      <c r="A196" s="137" t="s">
        <v>105</v>
      </c>
      <c r="B196" s="137"/>
      <c r="C196" s="90"/>
      <c r="D196" s="90"/>
      <c r="E196" s="90"/>
      <c r="F196" s="20">
        <v>212</v>
      </c>
      <c r="G196" s="110">
        <v>1615.8</v>
      </c>
      <c r="H196" s="111"/>
      <c r="I196" s="112">
        <v>1875.23</v>
      </c>
      <c r="J196" s="113"/>
      <c r="K196" s="47">
        <v>16.100000000000001</v>
      </c>
      <c r="L196" s="138" t="s">
        <v>271</v>
      </c>
      <c r="M196" s="139"/>
      <c r="N196" s="139"/>
      <c r="O196" s="5"/>
    </row>
    <row r="197" spans="1:15" ht="15" customHeight="1">
      <c r="A197" s="89" t="s">
        <v>106</v>
      </c>
      <c r="B197" s="89"/>
      <c r="C197" s="90"/>
      <c r="D197" s="90"/>
      <c r="E197" s="90"/>
      <c r="F197" s="20">
        <v>213</v>
      </c>
      <c r="G197" s="91">
        <v>3084511.22</v>
      </c>
      <c r="H197" s="92"/>
      <c r="I197" s="85">
        <v>2741475.96</v>
      </c>
      <c r="J197" s="86"/>
      <c r="K197" s="47">
        <f t="shared" si="1"/>
        <v>11.121219393716459</v>
      </c>
      <c r="L197" s="138" t="s">
        <v>271</v>
      </c>
      <c r="M197" s="139"/>
      <c r="N197" s="139"/>
      <c r="O197" s="5"/>
    </row>
    <row r="198" spans="1:15" ht="15" customHeight="1">
      <c r="A198" s="89" t="s">
        <v>107</v>
      </c>
      <c r="B198" s="89"/>
      <c r="C198" s="90"/>
      <c r="D198" s="90"/>
      <c r="E198" s="90"/>
      <c r="F198" s="49">
        <v>220</v>
      </c>
      <c r="G198" s="128">
        <f>SUM(G200:H205)</f>
        <v>2186613.31</v>
      </c>
      <c r="H198" s="129"/>
      <c r="I198" s="128">
        <f>SUM(I200:J205)</f>
        <v>2164942.7800000003</v>
      </c>
      <c r="J198" s="129"/>
      <c r="K198" s="47">
        <f t="shared" si="1"/>
        <v>0.99105451800252808</v>
      </c>
      <c r="L198" s="93"/>
      <c r="M198" s="94"/>
      <c r="N198" s="94"/>
      <c r="O198" s="5"/>
    </row>
    <row r="199" spans="1:15" ht="15" customHeight="1">
      <c r="A199" s="89" t="s">
        <v>30</v>
      </c>
      <c r="B199" s="89"/>
      <c r="C199" s="90"/>
      <c r="D199" s="90"/>
      <c r="E199" s="90"/>
      <c r="F199" s="20"/>
      <c r="G199" s="97"/>
      <c r="H199" s="98"/>
      <c r="I199" s="99"/>
      <c r="J199" s="100"/>
      <c r="K199" s="47"/>
      <c r="L199" s="93"/>
      <c r="M199" s="94"/>
      <c r="N199" s="94"/>
      <c r="O199" s="5"/>
    </row>
    <row r="200" spans="1:15" ht="15.75" customHeight="1">
      <c r="A200" s="89" t="s">
        <v>108</v>
      </c>
      <c r="B200" s="89"/>
      <c r="C200" s="90"/>
      <c r="D200" s="90"/>
      <c r="E200" s="90"/>
      <c r="F200" s="20">
        <v>221</v>
      </c>
      <c r="G200" s="91">
        <v>146263</v>
      </c>
      <c r="H200" s="92"/>
      <c r="I200" s="85">
        <v>146263</v>
      </c>
      <c r="J200" s="86"/>
      <c r="K200" s="47">
        <f t="shared" si="1"/>
        <v>0</v>
      </c>
      <c r="L200" s="87"/>
      <c r="M200" s="88"/>
      <c r="N200" s="88"/>
      <c r="O200" s="5"/>
    </row>
    <row r="201" spans="1:15" ht="15" customHeight="1">
      <c r="A201" s="89" t="s">
        <v>202</v>
      </c>
      <c r="B201" s="89"/>
      <c r="C201" s="90"/>
      <c r="D201" s="90"/>
      <c r="E201" s="90"/>
      <c r="F201" s="20">
        <v>222</v>
      </c>
      <c r="G201" s="91">
        <v>2471.6</v>
      </c>
      <c r="H201" s="92"/>
      <c r="I201" s="85">
        <v>3371.6</v>
      </c>
      <c r="J201" s="86"/>
      <c r="K201" s="47">
        <v>36.4</v>
      </c>
      <c r="L201" s="87" t="s">
        <v>271</v>
      </c>
      <c r="M201" s="88"/>
      <c r="N201" s="88"/>
      <c r="O201" s="5"/>
    </row>
    <row r="202" spans="1:15" ht="15" customHeight="1">
      <c r="A202" s="89" t="s">
        <v>171</v>
      </c>
      <c r="B202" s="89"/>
      <c r="C202" s="90"/>
      <c r="D202" s="90"/>
      <c r="E202" s="90"/>
      <c r="F202" s="20">
        <v>223</v>
      </c>
      <c r="G202" s="91">
        <v>524705.69999999995</v>
      </c>
      <c r="H202" s="92"/>
      <c r="I202" s="85">
        <v>499606.58</v>
      </c>
      <c r="J202" s="86"/>
      <c r="K202" s="47">
        <f t="shared" si="1"/>
        <v>4.7834662364064258</v>
      </c>
      <c r="L202" s="87"/>
      <c r="M202" s="88"/>
      <c r="N202" s="88"/>
      <c r="O202" s="5"/>
    </row>
    <row r="203" spans="1:15" ht="15" customHeight="1">
      <c r="A203" s="89" t="s">
        <v>109</v>
      </c>
      <c r="B203" s="89"/>
      <c r="C203" s="90"/>
      <c r="D203" s="90"/>
      <c r="E203" s="90"/>
      <c r="F203" s="20">
        <v>224</v>
      </c>
      <c r="G203" s="91">
        <v>0</v>
      </c>
      <c r="H203" s="92"/>
      <c r="I203" s="85">
        <v>0</v>
      </c>
      <c r="J203" s="86"/>
      <c r="K203" s="47"/>
      <c r="L203" s="93"/>
      <c r="M203" s="94"/>
      <c r="N203" s="94"/>
      <c r="O203" s="5"/>
    </row>
    <row r="204" spans="1:15" ht="15" customHeight="1">
      <c r="A204" s="89" t="s">
        <v>110</v>
      </c>
      <c r="B204" s="89"/>
      <c r="C204" s="90"/>
      <c r="D204" s="90"/>
      <c r="E204" s="90"/>
      <c r="F204" s="20">
        <v>225</v>
      </c>
      <c r="G204" s="91">
        <v>778366.2</v>
      </c>
      <c r="H204" s="92"/>
      <c r="I204" s="112">
        <v>783480.66</v>
      </c>
      <c r="J204" s="113"/>
      <c r="K204" s="47">
        <v>0.7</v>
      </c>
      <c r="L204" s="132"/>
      <c r="M204" s="135"/>
      <c r="N204" s="136"/>
      <c r="O204" s="5"/>
    </row>
    <row r="205" spans="1:15" ht="15" customHeight="1">
      <c r="A205" s="89" t="s">
        <v>111</v>
      </c>
      <c r="B205" s="89"/>
      <c r="C205" s="90"/>
      <c r="D205" s="90"/>
      <c r="E205" s="90"/>
      <c r="F205" s="20">
        <v>226</v>
      </c>
      <c r="G205" s="91">
        <v>734806.81</v>
      </c>
      <c r="H205" s="92"/>
      <c r="I205" s="85">
        <v>732220.94</v>
      </c>
      <c r="J205" s="86"/>
      <c r="K205" s="47">
        <f t="shared" si="1"/>
        <v>0.35191154529448454</v>
      </c>
      <c r="L205" s="93"/>
      <c r="M205" s="94"/>
      <c r="N205" s="94"/>
      <c r="O205" s="5"/>
    </row>
    <row r="206" spans="1:15" s="19" customFormat="1" ht="15" customHeight="1">
      <c r="A206" s="89" t="s">
        <v>112</v>
      </c>
      <c r="B206" s="89"/>
      <c r="C206" s="90"/>
      <c r="D206" s="90"/>
      <c r="E206" s="90"/>
      <c r="F206" s="49">
        <v>290</v>
      </c>
      <c r="G206" s="95">
        <v>45452</v>
      </c>
      <c r="H206" s="96"/>
      <c r="I206" s="125">
        <v>45452</v>
      </c>
      <c r="J206" s="126"/>
      <c r="K206" s="47">
        <f t="shared" si="1"/>
        <v>0</v>
      </c>
      <c r="L206" s="87"/>
      <c r="M206" s="88"/>
      <c r="N206" s="88"/>
      <c r="O206" s="18"/>
    </row>
    <row r="207" spans="1:15" s="19" customFormat="1" ht="15" customHeight="1">
      <c r="A207" s="89" t="s">
        <v>113</v>
      </c>
      <c r="B207" s="89"/>
      <c r="C207" s="90"/>
      <c r="D207" s="90"/>
      <c r="E207" s="90"/>
      <c r="F207" s="20"/>
      <c r="G207" s="97"/>
      <c r="H207" s="98"/>
      <c r="I207" s="99"/>
      <c r="J207" s="100"/>
      <c r="K207" s="47"/>
      <c r="L207" s="93"/>
      <c r="M207" s="94"/>
      <c r="N207" s="94"/>
      <c r="O207" s="18"/>
    </row>
    <row r="208" spans="1:15" s="19" customFormat="1" ht="15" customHeight="1">
      <c r="A208" s="89" t="s">
        <v>114</v>
      </c>
      <c r="B208" s="89"/>
      <c r="C208" s="90"/>
      <c r="D208" s="90"/>
      <c r="E208" s="90"/>
      <c r="F208" s="49">
        <v>300</v>
      </c>
      <c r="G208" s="128">
        <f>SUM(G210:H213)</f>
        <v>1114673.21</v>
      </c>
      <c r="H208" s="129"/>
      <c r="I208" s="128">
        <f>SUM(I210:J213)</f>
        <v>1044264.21</v>
      </c>
      <c r="J208" s="129"/>
      <c r="K208" s="47">
        <f t="shared" si="1"/>
        <v>6.3165598103860532</v>
      </c>
      <c r="L208" s="93"/>
      <c r="M208" s="94"/>
      <c r="N208" s="94"/>
      <c r="O208" s="18"/>
    </row>
    <row r="209" spans="1:15" s="19" customFormat="1" ht="15" customHeight="1">
      <c r="A209" s="89" t="s">
        <v>30</v>
      </c>
      <c r="B209" s="89"/>
      <c r="C209" s="90"/>
      <c r="D209" s="90"/>
      <c r="E209" s="90"/>
      <c r="F209" s="20"/>
      <c r="G209" s="97"/>
      <c r="H209" s="98"/>
      <c r="I209" s="99"/>
      <c r="J209" s="100"/>
      <c r="K209" s="47"/>
      <c r="L209" s="93"/>
      <c r="M209" s="94"/>
      <c r="N209" s="94"/>
      <c r="O209" s="18"/>
    </row>
    <row r="210" spans="1:15" ht="15" customHeight="1">
      <c r="A210" s="89" t="s">
        <v>115</v>
      </c>
      <c r="B210" s="89"/>
      <c r="C210" s="90"/>
      <c r="D210" s="90"/>
      <c r="E210" s="90"/>
      <c r="F210" s="20">
        <v>310</v>
      </c>
      <c r="G210" s="91">
        <v>714153.5</v>
      </c>
      <c r="H210" s="92"/>
      <c r="I210" s="85">
        <v>714153.5</v>
      </c>
      <c r="J210" s="86"/>
      <c r="K210" s="47">
        <f t="shared" si="1"/>
        <v>0</v>
      </c>
      <c r="L210" s="93"/>
      <c r="M210" s="94"/>
      <c r="N210" s="94"/>
      <c r="O210" s="4"/>
    </row>
    <row r="211" spans="1:15" ht="15" customHeight="1">
      <c r="A211" s="89" t="s">
        <v>116</v>
      </c>
      <c r="B211" s="89"/>
      <c r="C211" s="90"/>
      <c r="D211" s="90"/>
      <c r="E211" s="90"/>
      <c r="F211" s="20"/>
      <c r="G211" s="91"/>
      <c r="H211" s="92"/>
      <c r="I211" s="85"/>
      <c r="J211" s="86"/>
      <c r="K211" s="47"/>
      <c r="L211" s="93"/>
      <c r="M211" s="94"/>
      <c r="N211" s="94"/>
      <c r="O211" s="7"/>
    </row>
    <row r="212" spans="1:15" ht="15" customHeight="1">
      <c r="A212" s="89" t="s">
        <v>117</v>
      </c>
      <c r="B212" s="89"/>
      <c r="C212" s="90"/>
      <c r="D212" s="90"/>
      <c r="E212" s="90"/>
      <c r="F212" s="20"/>
      <c r="G212" s="91"/>
      <c r="H212" s="92"/>
      <c r="I212" s="85"/>
      <c r="J212" s="86"/>
      <c r="K212" s="47"/>
      <c r="L212" s="93"/>
      <c r="M212" s="94"/>
      <c r="N212" s="94"/>
      <c r="O212" s="4"/>
    </row>
    <row r="213" spans="1:15" ht="15.75" customHeight="1">
      <c r="A213" s="89" t="s">
        <v>118</v>
      </c>
      <c r="B213" s="89"/>
      <c r="C213" s="90"/>
      <c r="D213" s="90"/>
      <c r="E213" s="90"/>
      <c r="F213" s="20">
        <v>340</v>
      </c>
      <c r="G213" s="110">
        <v>400519.71</v>
      </c>
      <c r="H213" s="111"/>
      <c r="I213" s="112">
        <v>330110.71000000002</v>
      </c>
      <c r="J213" s="113"/>
      <c r="K213" s="47">
        <f t="shared" si="1"/>
        <v>17.579409512705382</v>
      </c>
      <c r="L213" s="114" t="s">
        <v>263</v>
      </c>
      <c r="M213" s="115"/>
      <c r="N213" s="116"/>
      <c r="O213" s="3"/>
    </row>
    <row r="214" spans="1:15" ht="15" customHeight="1">
      <c r="A214" s="89" t="s">
        <v>119</v>
      </c>
      <c r="B214" s="90"/>
      <c r="C214" s="90"/>
      <c r="D214" s="90"/>
      <c r="E214" s="90"/>
      <c r="F214" s="20">
        <v>500</v>
      </c>
      <c r="G214" s="97"/>
      <c r="H214" s="98"/>
      <c r="I214" s="99"/>
      <c r="J214" s="100"/>
      <c r="K214" s="48"/>
      <c r="L214" s="93"/>
      <c r="M214" s="94"/>
      <c r="N214" s="94"/>
      <c r="O214" s="3"/>
    </row>
    <row r="215" spans="1:15" ht="15" customHeight="1">
      <c r="A215" s="89" t="s">
        <v>30</v>
      </c>
      <c r="B215" s="89"/>
      <c r="C215" s="90"/>
      <c r="D215" s="90"/>
      <c r="E215" s="90"/>
      <c r="F215" s="20"/>
      <c r="G215" s="97"/>
      <c r="H215" s="98"/>
      <c r="I215" s="99"/>
      <c r="J215" s="100"/>
      <c r="K215" s="48"/>
      <c r="L215" s="93"/>
      <c r="M215" s="94"/>
      <c r="N215" s="94"/>
      <c r="O215" s="3"/>
    </row>
    <row r="216" spans="1:15" s="14" customFormat="1" ht="15.75" customHeight="1">
      <c r="A216" s="89" t="s">
        <v>120</v>
      </c>
      <c r="B216" s="89"/>
      <c r="C216" s="90"/>
      <c r="D216" s="90"/>
      <c r="E216" s="90"/>
      <c r="F216" s="20">
        <v>520</v>
      </c>
      <c r="G216" s="97"/>
      <c r="H216" s="98"/>
      <c r="I216" s="99"/>
      <c r="J216" s="100"/>
      <c r="K216" s="48"/>
      <c r="L216" s="93"/>
      <c r="M216" s="94"/>
      <c r="N216" s="94"/>
      <c r="O216" s="13"/>
    </row>
    <row r="217" spans="1:15" s="19" customFormat="1" ht="15.75" customHeight="1">
      <c r="A217" s="89" t="s">
        <v>121</v>
      </c>
      <c r="B217" s="89"/>
      <c r="C217" s="90"/>
      <c r="D217" s="90"/>
      <c r="E217" s="90"/>
      <c r="F217" s="20">
        <v>530</v>
      </c>
      <c r="G217" s="97"/>
      <c r="H217" s="98"/>
      <c r="I217" s="99"/>
      <c r="J217" s="100"/>
      <c r="K217" s="48"/>
      <c r="L217" s="93"/>
      <c r="M217" s="94"/>
      <c r="N217" s="94"/>
      <c r="O217" s="13"/>
    </row>
    <row r="218" spans="1:15" ht="15" customHeight="1">
      <c r="A218" s="205" t="s">
        <v>122</v>
      </c>
      <c r="B218" s="205"/>
      <c r="C218" s="205"/>
      <c r="D218" s="205"/>
      <c r="E218" s="205"/>
      <c r="F218" s="205"/>
      <c r="G218" s="205"/>
      <c r="H218" s="205"/>
      <c r="I218" s="205"/>
      <c r="J218" s="205"/>
      <c r="K218" s="205"/>
      <c r="L218" s="205"/>
      <c r="M218" s="205"/>
      <c r="N218" s="205"/>
    </row>
    <row r="219" spans="1:15" ht="37.5" customHeight="1">
      <c r="A219" s="195" t="s">
        <v>22</v>
      </c>
      <c r="B219" s="195"/>
      <c r="C219" s="195"/>
      <c r="D219" s="195"/>
      <c r="E219" s="195"/>
      <c r="F219" s="195"/>
      <c r="G219" s="44" t="s">
        <v>123</v>
      </c>
      <c r="H219" s="195" t="s">
        <v>124</v>
      </c>
      <c r="I219" s="195"/>
      <c r="J219" s="44" t="s">
        <v>157</v>
      </c>
      <c r="K219" s="195" t="s">
        <v>158</v>
      </c>
      <c r="L219" s="195"/>
      <c r="M219" s="195"/>
      <c r="N219" s="195"/>
    </row>
    <row r="220" spans="1:15" ht="27" customHeight="1">
      <c r="A220" s="192" t="s">
        <v>203</v>
      </c>
      <c r="B220" s="192"/>
      <c r="C220" s="192"/>
      <c r="D220" s="192"/>
      <c r="E220" s="192"/>
      <c r="F220" s="192"/>
      <c r="G220" s="43" t="s">
        <v>204</v>
      </c>
      <c r="H220" s="193">
        <v>7000</v>
      </c>
      <c r="I220" s="193"/>
      <c r="J220" s="52">
        <v>68</v>
      </c>
      <c r="K220" s="194" t="s">
        <v>251</v>
      </c>
      <c r="L220" s="194"/>
      <c r="M220" s="194"/>
      <c r="N220" s="194"/>
    </row>
    <row r="221" spans="1:15" ht="15.75" customHeight="1">
      <c r="A221" s="192" t="s">
        <v>205</v>
      </c>
      <c r="B221" s="192"/>
      <c r="C221" s="192"/>
      <c r="D221" s="192"/>
      <c r="E221" s="192"/>
      <c r="F221" s="192"/>
      <c r="G221" s="43" t="s">
        <v>206</v>
      </c>
      <c r="H221" s="193">
        <v>3.6</v>
      </c>
      <c r="I221" s="193"/>
      <c r="J221" s="52">
        <v>100</v>
      </c>
      <c r="K221" s="194"/>
      <c r="L221" s="194"/>
      <c r="M221" s="194"/>
      <c r="N221" s="194"/>
    </row>
    <row r="222" spans="1:15" s="19" customFormat="1" ht="26.25" customHeight="1">
      <c r="A222" s="192" t="s">
        <v>207</v>
      </c>
      <c r="B222" s="196"/>
      <c r="C222" s="196"/>
      <c r="D222" s="196"/>
      <c r="E222" s="196"/>
      <c r="F222" s="196"/>
      <c r="G222" s="43" t="s">
        <v>125</v>
      </c>
      <c r="H222" s="193">
        <v>125</v>
      </c>
      <c r="I222" s="197"/>
      <c r="J222" s="52">
        <v>109.6</v>
      </c>
      <c r="K222" s="198" t="s">
        <v>224</v>
      </c>
      <c r="L222" s="199"/>
      <c r="M222" s="199"/>
      <c r="N222" s="200"/>
    </row>
    <row r="223" spans="1:15" s="19" customFormat="1" ht="17.25" customHeight="1">
      <c r="A223" s="192" t="s">
        <v>208</v>
      </c>
      <c r="B223" s="196"/>
      <c r="C223" s="196"/>
      <c r="D223" s="196"/>
      <c r="E223" s="196"/>
      <c r="F223" s="196"/>
      <c r="G223" s="43" t="s">
        <v>125</v>
      </c>
      <c r="H223" s="193">
        <v>17</v>
      </c>
      <c r="I223" s="197"/>
      <c r="J223" s="52">
        <v>123.5</v>
      </c>
      <c r="K223" s="201"/>
      <c r="L223" s="202"/>
      <c r="M223" s="202"/>
      <c r="N223" s="203"/>
    </row>
    <row r="224" spans="1:15" s="19" customFormat="1" ht="17.25" customHeight="1">
      <c r="A224" s="192" t="s">
        <v>209</v>
      </c>
      <c r="B224" s="196"/>
      <c r="C224" s="196"/>
      <c r="D224" s="196"/>
      <c r="E224" s="196"/>
      <c r="F224" s="196"/>
      <c r="G224" s="43" t="s">
        <v>211</v>
      </c>
      <c r="H224" s="193">
        <v>3058</v>
      </c>
      <c r="I224" s="197"/>
      <c r="J224" s="52">
        <v>100.4</v>
      </c>
      <c r="K224" s="204" t="s">
        <v>224</v>
      </c>
      <c r="L224" s="204"/>
      <c r="M224" s="204"/>
      <c r="N224" s="204"/>
    </row>
    <row r="225" spans="1:14" s="19" customFormat="1" ht="14.25" customHeight="1">
      <c r="A225" s="192" t="s">
        <v>210</v>
      </c>
      <c r="B225" s="196"/>
      <c r="C225" s="196"/>
      <c r="D225" s="196"/>
      <c r="E225" s="196"/>
      <c r="F225" s="196"/>
      <c r="G225" s="43" t="s">
        <v>172</v>
      </c>
      <c r="H225" s="193">
        <v>144150</v>
      </c>
      <c r="I225" s="197"/>
      <c r="J225" s="52">
        <v>100</v>
      </c>
      <c r="K225" s="204"/>
      <c r="L225" s="204"/>
      <c r="M225" s="204"/>
      <c r="N225" s="204"/>
    </row>
    <row r="226" spans="1:14" ht="15.75" customHeight="1">
      <c r="A226" s="191" t="s">
        <v>168</v>
      </c>
      <c r="B226" s="191"/>
      <c r="C226" s="191"/>
      <c r="D226" s="191"/>
      <c r="E226" s="191"/>
      <c r="F226" s="191"/>
      <c r="G226" s="191"/>
      <c r="H226" s="191"/>
      <c r="I226" s="191"/>
      <c r="J226" s="191"/>
      <c r="K226" s="191"/>
      <c r="L226" s="191"/>
      <c r="M226" s="191"/>
      <c r="N226" s="191"/>
    </row>
    <row r="227" spans="1:14" ht="15.75" customHeight="1">
      <c r="A227" s="184" t="s">
        <v>22</v>
      </c>
      <c r="B227" s="185"/>
      <c r="C227" s="185"/>
      <c r="D227" s="185"/>
      <c r="E227" s="185"/>
      <c r="F227" s="185"/>
      <c r="G227" s="185"/>
      <c r="H227" s="186"/>
      <c r="I227" s="184" t="s">
        <v>23</v>
      </c>
      <c r="J227" s="185"/>
      <c r="K227" s="186"/>
      <c r="L227" s="184" t="s">
        <v>142</v>
      </c>
      <c r="M227" s="185"/>
      <c r="N227" s="186"/>
    </row>
    <row r="228" spans="1:14" ht="29.25" customHeight="1">
      <c r="A228" s="166" t="s">
        <v>126</v>
      </c>
      <c r="B228" s="167"/>
      <c r="C228" s="167"/>
      <c r="D228" s="167"/>
      <c r="E228" s="167"/>
      <c r="F228" s="167"/>
      <c r="G228" s="167"/>
      <c r="H228" s="187"/>
      <c r="I228" s="188" t="s">
        <v>227</v>
      </c>
      <c r="J228" s="189"/>
      <c r="K228" s="190"/>
      <c r="L228" s="188" t="s">
        <v>252</v>
      </c>
      <c r="M228" s="189"/>
      <c r="N228" s="190"/>
    </row>
    <row r="229" spans="1:14" ht="15" customHeight="1">
      <c r="A229" s="166" t="s">
        <v>127</v>
      </c>
      <c r="B229" s="167"/>
      <c r="C229" s="167"/>
      <c r="D229" s="167"/>
      <c r="E229" s="167"/>
      <c r="F229" s="167"/>
      <c r="G229" s="167"/>
      <c r="H229" s="187"/>
      <c r="I229" s="166"/>
      <c r="J229" s="167"/>
      <c r="K229" s="187"/>
      <c r="L229" s="184"/>
      <c r="M229" s="185"/>
      <c r="N229" s="186"/>
    </row>
    <row r="230" spans="1:14" ht="15" customHeight="1">
      <c r="A230" s="166" t="s">
        <v>128</v>
      </c>
      <c r="B230" s="167"/>
      <c r="C230" s="167"/>
      <c r="D230" s="167"/>
      <c r="E230" s="167"/>
      <c r="F230" s="167"/>
      <c r="G230" s="167"/>
      <c r="H230" s="187"/>
      <c r="I230" s="166"/>
      <c r="J230" s="167"/>
      <c r="K230" s="187"/>
      <c r="L230" s="184"/>
      <c r="M230" s="185"/>
      <c r="N230" s="186"/>
    </row>
    <row r="231" spans="1:14" ht="15" customHeight="1">
      <c r="A231" s="166" t="s">
        <v>129</v>
      </c>
      <c r="B231" s="167"/>
      <c r="C231" s="167"/>
      <c r="D231" s="167"/>
      <c r="E231" s="167"/>
      <c r="F231" s="167"/>
      <c r="G231" s="167"/>
      <c r="H231" s="187"/>
      <c r="I231" s="166"/>
      <c r="J231" s="167"/>
      <c r="K231" s="187"/>
      <c r="L231" s="184"/>
      <c r="M231" s="185"/>
      <c r="N231" s="186"/>
    </row>
    <row r="232" spans="1:14" ht="24.75" customHeight="1">
      <c r="A232" s="166" t="s">
        <v>130</v>
      </c>
      <c r="B232" s="167"/>
      <c r="C232" s="167"/>
      <c r="D232" s="167"/>
      <c r="E232" s="167"/>
      <c r="F232" s="167"/>
      <c r="G232" s="167"/>
      <c r="H232" s="187"/>
      <c r="I232" s="184" t="s">
        <v>228</v>
      </c>
      <c r="J232" s="185"/>
      <c r="K232" s="186"/>
      <c r="L232" s="184" t="s">
        <v>253</v>
      </c>
      <c r="M232" s="185"/>
      <c r="N232" s="186"/>
    </row>
    <row r="233" spans="1:14" ht="15" customHeight="1">
      <c r="A233" s="166" t="s">
        <v>127</v>
      </c>
      <c r="B233" s="167"/>
      <c r="C233" s="167"/>
      <c r="D233" s="167"/>
      <c r="E233" s="167"/>
      <c r="F233" s="167"/>
      <c r="G233" s="167"/>
      <c r="H233" s="187"/>
      <c r="I233" s="166"/>
      <c r="J233" s="167"/>
      <c r="K233" s="187"/>
      <c r="L233" s="184"/>
      <c r="M233" s="185"/>
      <c r="N233" s="186"/>
    </row>
    <row r="234" spans="1:14" ht="15" customHeight="1">
      <c r="A234" s="166" t="s">
        <v>128</v>
      </c>
      <c r="B234" s="167"/>
      <c r="C234" s="167"/>
      <c r="D234" s="167"/>
      <c r="E234" s="167"/>
      <c r="F234" s="167"/>
      <c r="G234" s="167"/>
      <c r="H234" s="187"/>
      <c r="I234" s="166"/>
      <c r="J234" s="167"/>
      <c r="K234" s="187"/>
      <c r="L234" s="184"/>
      <c r="M234" s="185"/>
      <c r="N234" s="186"/>
    </row>
    <row r="235" spans="1:14" ht="15" customHeight="1">
      <c r="A235" s="166" t="s">
        <v>129</v>
      </c>
      <c r="B235" s="167"/>
      <c r="C235" s="167"/>
      <c r="D235" s="167"/>
      <c r="E235" s="167"/>
      <c r="F235" s="167"/>
      <c r="G235" s="167"/>
      <c r="H235" s="187"/>
      <c r="I235" s="89"/>
      <c r="J235" s="121"/>
      <c r="K235" s="121"/>
      <c r="L235" s="143"/>
      <c r="M235" s="264"/>
      <c r="N235" s="264"/>
    </row>
    <row r="236" spans="1:14" ht="29.25" customHeight="1">
      <c r="A236" s="166" t="s">
        <v>131</v>
      </c>
      <c r="B236" s="167"/>
      <c r="C236" s="167"/>
      <c r="D236" s="167"/>
      <c r="E236" s="167"/>
      <c r="F236" s="167"/>
      <c r="G236" s="167"/>
      <c r="H236" s="187"/>
      <c r="I236" s="162">
        <v>2122.3000000000002</v>
      </c>
      <c r="J236" s="263"/>
      <c r="K236" s="263"/>
      <c r="L236" s="162">
        <v>2049.6999999999998</v>
      </c>
      <c r="M236" s="263"/>
      <c r="N236" s="263"/>
    </row>
    <row r="237" spans="1:14" ht="15" customHeight="1">
      <c r="A237" s="166" t="s">
        <v>127</v>
      </c>
      <c r="B237" s="167"/>
      <c r="C237" s="167"/>
      <c r="D237" s="167"/>
      <c r="E237" s="167"/>
      <c r="F237" s="167"/>
      <c r="G237" s="167"/>
      <c r="H237" s="187"/>
      <c r="I237" s="89"/>
      <c r="J237" s="121"/>
      <c r="K237" s="121"/>
      <c r="L237" s="262"/>
      <c r="M237" s="263"/>
      <c r="N237" s="263"/>
    </row>
    <row r="238" spans="1:14" ht="15" customHeight="1">
      <c r="A238" s="166" t="s">
        <v>128</v>
      </c>
      <c r="B238" s="167"/>
      <c r="C238" s="167"/>
      <c r="D238" s="167"/>
      <c r="E238" s="167"/>
      <c r="F238" s="167"/>
      <c r="G238" s="167"/>
      <c r="H238" s="187"/>
      <c r="I238" s="89"/>
      <c r="J238" s="121"/>
      <c r="K238" s="121"/>
      <c r="L238" s="262"/>
      <c r="M238" s="263"/>
      <c r="N238" s="263"/>
    </row>
    <row r="239" spans="1:14" ht="15" customHeight="1">
      <c r="A239" s="166" t="s">
        <v>129</v>
      </c>
      <c r="B239" s="167"/>
      <c r="C239" s="167"/>
      <c r="D239" s="167"/>
      <c r="E239" s="167"/>
      <c r="F239" s="167"/>
      <c r="G239" s="167"/>
      <c r="H239" s="187"/>
      <c r="I239" s="89"/>
      <c r="J239" s="121"/>
      <c r="K239" s="121"/>
      <c r="L239" s="262"/>
      <c r="M239" s="263"/>
      <c r="N239" s="263"/>
    </row>
    <row r="240" spans="1:14" ht="27" customHeight="1">
      <c r="A240" s="166" t="s">
        <v>132</v>
      </c>
      <c r="B240" s="167"/>
      <c r="C240" s="167"/>
      <c r="D240" s="167"/>
      <c r="E240" s="167"/>
      <c r="F240" s="167"/>
      <c r="G240" s="167"/>
      <c r="H240" s="187"/>
      <c r="I240" s="262">
        <v>11</v>
      </c>
      <c r="J240" s="263"/>
      <c r="K240" s="263"/>
      <c r="L240" s="262">
        <v>10</v>
      </c>
      <c r="M240" s="263"/>
      <c r="N240" s="263"/>
    </row>
    <row r="241" spans="1:14" ht="26.25" customHeight="1">
      <c r="A241" s="166" t="s">
        <v>133</v>
      </c>
      <c r="B241" s="167"/>
      <c r="C241" s="167"/>
      <c r="D241" s="167"/>
      <c r="E241" s="167"/>
      <c r="F241" s="167"/>
      <c r="G241" s="167"/>
      <c r="H241" s="187"/>
      <c r="I241" s="143"/>
      <c r="J241" s="228"/>
      <c r="K241" s="228"/>
      <c r="L241" s="143"/>
      <c r="M241" s="264"/>
      <c r="N241" s="264"/>
    </row>
    <row r="242" spans="1:14">
      <c r="A242" s="166" t="s">
        <v>134</v>
      </c>
      <c r="B242" s="167"/>
      <c r="C242" s="167"/>
      <c r="D242" s="167"/>
      <c r="E242" s="167"/>
      <c r="F242" s="167"/>
      <c r="G242" s="167"/>
      <c r="H242" s="187"/>
      <c r="I242" s="143"/>
      <c r="J242" s="228"/>
      <c r="K242" s="228"/>
      <c r="L242" s="143"/>
      <c r="M242" s="264"/>
      <c r="N242" s="264"/>
    </row>
    <row r="243" spans="1:14" ht="15" customHeight="1">
      <c r="A243" s="166" t="s">
        <v>135</v>
      </c>
      <c r="B243" s="167"/>
      <c r="C243" s="167"/>
      <c r="D243" s="167"/>
      <c r="E243" s="167"/>
      <c r="F243" s="167"/>
      <c r="G243" s="167"/>
      <c r="H243" s="187"/>
      <c r="I243" s="143"/>
      <c r="J243" s="228"/>
      <c r="K243" s="228"/>
      <c r="L243" s="143"/>
      <c r="M243" s="264"/>
      <c r="N243" s="264"/>
    </row>
    <row r="244" spans="1:14" ht="15" customHeight="1">
      <c r="A244" s="166" t="s">
        <v>136</v>
      </c>
      <c r="B244" s="167"/>
      <c r="C244" s="167"/>
      <c r="D244" s="167"/>
      <c r="E244" s="167"/>
      <c r="F244" s="167"/>
      <c r="G244" s="167"/>
      <c r="H244" s="187"/>
      <c r="I244" s="143"/>
      <c r="J244" s="228"/>
      <c r="K244" s="228"/>
      <c r="L244" s="143"/>
      <c r="M244" s="264"/>
      <c r="N244" s="264"/>
    </row>
    <row r="245" spans="1:14" ht="39.75" customHeight="1">
      <c r="A245" s="166" t="s">
        <v>214</v>
      </c>
      <c r="B245" s="167"/>
      <c r="C245" s="167"/>
      <c r="D245" s="167"/>
      <c r="E245" s="167"/>
      <c r="F245" s="167"/>
      <c r="G245" s="167"/>
      <c r="H245" s="187"/>
      <c r="I245" s="143"/>
      <c r="J245" s="228"/>
      <c r="K245" s="228"/>
      <c r="L245" s="143"/>
      <c r="M245" s="264"/>
      <c r="N245" s="264"/>
    </row>
    <row r="246" spans="1:14" ht="37.5" customHeight="1">
      <c r="A246" s="166" t="s">
        <v>137</v>
      </c>
      <c r="B246" s="167"/>
      <c r="C246" s="167"/>
      <c r="D246" s="167"/>
      <c r="E246" s="167"/>
      <c r="F246" s="167"/>
      <c r="G246" s="167"/>
      <c r="H246" s="187"/>
      <c r="I246" s="143"/>
      <c r="J246" s="228"/>
      <c r="K246" s="228"/>
      <c r="L246" s="143"/>
      <c r="M246" s="264"/>
      <c r="N246" s="264"/>
    </row>
    <row r="247" spans="1:14" ht="27.75" customHeight="1">
      <c r="A247" s="166" t="s">
        <v>138</v>
      </c>
      <c r="B247" s="167"/>
      <c r="C247" s="167"/>
      <c r="D247" s="167"/>
      <c r="E247" s="167"/>
      <c r="F247" s="167"/>
      <c r="G247" s="167"/>
      <c r="H247" s="187"/>
      <c r="I247" s="143" t="s">
        <v>229</v>
      </c>
      <c r="J247" s="264"/>
      <c r="K247" s="264"/>
      <c r="L247" s="143" t="s">
        <v>254</v>
      </c>
      <c r="M247" s="264"/>
      <c r="N247" s="264"/>
    </row>
    <row r="248" spans="1:14" ht="8.2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177"/>
      <c r="L248" s="177"/>
      <c r="M248" s="6"/>
      <c r="N248" s="6"/>
    </row>
    <row r="249" spans="1:14" ht="17.45" customHeight="1">
      <c r="A249" s="107" t="s">
        <v>173</v>
      </c>
      <c r="B249" s="107"/>
      <c r="C249" s="107"/>
      <c r="D249" s="107"/>
      <c r="E249" s="107"/>
      <c r="F249" s="107"/>
      <c r="G249" s="107"/>
      <c r="H249" s="79"/>
      <c r="I249" s="79"/>
      <c r="J249" s="79"/>
      <c r="K249" s="108"/>
      <c r="L249" s="108"/>
      <c r="M249" s="109" t="s">
        <v>174</v>
      </c>
      <c r="N249" s="77"/>
    </row>
    <row r="250" spans="1:14" ht="17.45" customHeight="1">
      <c r="A250" s="107" t="s">
        <v>230</v>
      </c>
      <c r="B250" s="107"/>
      <c r="C250" s="107"/>
      <c r="D250" s="107"/>
      <c r="E250" s="107"/>
      <c r="F250" s="107"/>
      <c r="G250" s="107"/>
      <c r="H250" s="79"/>
      <c r="I250" s="79"/>
      <c r="J250" s="79"/>
      <c r="K250" s="178"/>
      <c r="L250" s="178"/>
      <c r="M250" s="109" t="s">
        <v>231</v>
      </c>
      <c r="N250" s="77"/>
    </row>
    <row r="251" spans="1:14" ht="17.45" customHeight="1">
      <c r="A251" s="107" t="s">
        <v>232</v>
      </c>
      <c r="B251" s="107"/>
      <c r="C251" s="107"/>
      <c r="D251" s="107"/>
      <c r="E251" s="107"/>
      <c r="F251" s="107"/>
      <c r="G251" s="107"/>
      <c r="H251" s="107"/>
      <c r="I251" s="107"/>
      <c r="J251" s="107"/>
      <c r="K251" s="178"/>
      <c r="L251" s="178"/>
      <c r="M251" s="109" t="s">
        <v>257</v>
      </c>
      <c r="N251" s="77"/>
    </row>
    <row r="252" spans="1:14" ht="17.45" customHeight="1">
      <c r="A252" s="179" t="s">
        <v>139</v>
      </c>
      <c r="B252" s="179"/>
      <c r="C252" s="179"/>
      <c r="D252" s="179"/>
      <c r="E252" s="179"/>
      <c r="F252" s="179"/>
      <c r="G252" s="179"/>
      <c r="H252" s="79"/>
      <c r="I252" s="79"/>
      <c r="J252" s="79"/>
      <c r="K252" s="79"/>
      <c r="L252" s="79"/>
      <c r="M252" s="41"/>
      <c r="N252" s="41"/>
    </row>
    <row r="253" spans="1:14" ht="17.45" customHeight="1">
      <c r="A253" s="180" t="s">
        <v>175</v>
      </c>
      <c r="B253" s="79"/>
      <c r="C253" s="79"/>
      <c r="D253" s="79"/>
      <c r="E253" s="79"/>
      <c r="F253" s="79"/>
      <c r="G253" s="79"/>
      <c r="H253" s="79"/>
      <c r="I253" s="79"/>
      <c r="J253" s="79"/>
      <c r="K253" s="174"/>
      <c r="L253" s="174"/>
      <c r="M253" s="76" t="s">
        <v>176</v>
      </c>
      <c r="N253" s="77"/>
    </row>
    <row r="254" spans="1:14" ht="21" customHeight="1">
      <c r="A254" s="180" t="s">
        <v>260</v>
      </c>
      <c r="B254" s="180"/>
      <c r="C254" s="180"/>
      <c r="D254" s="180"/>
      <c r="E254" s="180"/>
      <c r="F254" s="180"/>
      <c r="G254" s="180"/>
      <c r="H254" s="181"/>
      <c r="I254" s="181"/>
      <c r="J254" s="181"/>
      <c r="K254" s="175"/>
      <c r="L254" s="175"/>
      <c r="M254" s="76" t="s">
        <v>255</v>
      </c>
      <c r="N254" s="77"/>
    </row>
    <row r="255" spans="1:14" ht="21.75" customHeight="1">
      <c r="A255" s="78" t="s">
        <v>237</v>
      </c>
      <c r="B255" s="78"/>
      <c r="C255" s="78"/>
      <c r="D255" s="78"/>
      <c r="E255" s="78"/>
      <c r="F255" s="78"/>
      <c r="G255" s="78"/>
      <c r="H255" s="79"/>
      <c r="I255" s="79"/>
      <c r="J255" s="79"/>
      <c r="K255" s="176"/>
      <c r="L255" s="176"/>
      <c r="M255" s="80" t="s">
        <v>256</v>
      </c>
      <c r="N255" s="81"/>
    </row>
    <row r="256" spans="1:14" ht="17.45" customHeight="1">
      <c r="A256" s="180" t="s">
        <v>233</v>
      </c>
      <c r="B256" s="180"/>
      <c r="C256" s="180"/>
      <c r="D256" s="180"/>
      <c r="E256" s="180"/>
      <c r="F256" s="180"/>
      <c r="G256" s="180"/>
      <c r="H256" s="79"/>
      <c r="I256" s="79"/>
      <c r="J256" s="79"/>
      <c r="K256" s="175"/>
      <c r="L256" s="175"/>
      <c r="M256" s="76" t="s">
        <v>177</v>
      </c>
      <c r="N256" s="77"/>
    </row>
    <row r="257" spans="1:14" ht="30" customHeight="1">
      <c r="A257" s="78" t="s">
        <v>234</v>
      </c>
      <c r="B257" s="78"/>
      <c r="C257" s="78"/>
      <c r="D257" s="78"/>
      <c r="E257" s="78"/>
      <c r="F257" s="78"/>
      <c r="G257" s="78"/>
      <c r="H257" s="79"/>
      <c r="I257" s="79"/>
      <c r="J257" s="79"/>
      <c r="K257" s="175"/>
      <c r="L257" s="175"/>
      <c r="M257" s="80" t="s">
        <v>178</v>
      </c>
      <c r="N257" s="81"/>
    </row>
    <row r="258" spans="1:14" ht="17.45" customHeight="1">
      <c r="A258" s="78" t="s">
        <v>235</v>
      </c>
      <c r="B258" s="78"/>
      <c r="C258" s="78"/>
      <c r="D258" s="78"/>
      <c r="E258" s="78"/>
      <c r="F258" s="78"/>
      <c r="G258" s="78"/>
      <c r="H258" s="79"/>
      <c r="I258" s="79"/>
      <c r="J258" s="79"/>
      <c r="K258" s="82"/>
      <c r="L258" s="82"/>
      <c r="M258" s="83" t="s">
        <v>179</v>
      </c>
      <c r="N258" s="84"/>
    </row>
    <row r="259" spans="1:14" ht="18" customHeight="1">
      <c r="A259" s="83"/>
      <c r="B259" s="83"/>
      <c r="C259" s="83"/>
      <c r="D259" s="83"/>
      <c r="E259" s="83"/>
      <c r="F259" s="83"/>
      <c r="G259" s="83"/>
      <c r="H259" s="183"/>
      <c r="I259" s="183"/>
      <c r="J259" s="2"/>
      <c r="K259" s="83"/>
      <c r="L259" s="83"/>
      <c r="M259" s="2"/>
      <c r="N259" s="2"/>
    </row>
    <row r="260" spans="1:14" ht="11.25" customHeight="1">
      <c r="A260" s="15"/>
      <c r="B260" s="15"/>
      <c r="C260" s="15"/>
      <c r="D260" s="15"/>
      <c r="E260" s="15"/>
      <c r="F260" s="15"/>
      <c r="G260" s="15"/>
      <c r="H260" s="42"/>
      <c r="I260" s="42"/>
      <c r="J260" s="2"/>
      <c r="K260" s="15"/>
      <c r="L260" s="15"/>
      <c r="M260" s="2"/>
      <c r="N260" s="2"/>
    </row>
    <row r="261" spans="1:14" ht="15.75" customHeight="1">
      <c r="A261" s="180"/>
      <c r="B261" s="180"/>
      <c r="C261" s="180"/>
      <c r="D261" s="180"/>
      <c r="E261" s="180"/>
      <c r="F261" s="180"/>
      <c r="G261" s="180"/>
      <c r="H261" s="183"/>
      <c r="I261" s="183"/>
      <c r="J261" s="2"/>
      <c r="K261" s="182"/>
      <c r="L261" s="182"/>
      <c r="M261" s="2"/>
      <c r="N261" s="2"/>
    </row>
    <row r="262" spans="1:14" ht="10.5" customHeight="1">
      <c r="A262" s="16"/>
      <c r="B262" s="16"/>
      <c r="C262" s="16"/>
      <c r="D262" s="16"/>
      <c r="E262" s="16"/>
      <c r="F262" s="16"/>
      <c r="G262" s="16"/>
      <c r="H262" s="42"/>
      <c r="I262" s="42"/>
      <c r="J262" s="2"/>
      <c r="K262" s="17"/>
      <c r="L262" s="17"/>
      <c r="M262" s="2"/>
      <c r="N262" s="2"/>
    </row>
    <row r="263" spans="1:14" ht="15.75">
      <c r="A263" s="182"/>
      <c r="B263" s="182"/>
      <c r="C263" s="182"/>
      <c r="D263" s="182"/>
      <c r="E263" s="182"/>
      <c r="F263" s="182"/>
      <c r="G263" s="182"/>
      <c r="H263" s="183"/>
      <c r="I263" s="183"/>
      <c r="J263" s="2"/>
      <c r="K263" s="182"/>
      <c r="L263" s="182"/>
      <c r="M263" s="2"/>
      <c r="N263" s="2"/>
    </row>
    <row r="264" spans="1:14" ht="15.75">
      <c r="A264" s="83"/>
      <c r="B264" s="83"/>
      <c r="C264" s="83"/>
      <c r="D264" s="83"/>
      <c r="E264" s="83"/>
      <c r="F264" s="83"/>
      <c r="G264" s="83"/>
      <c r="H264" s="183"/>
      <c r="I264" s="183"/>
      <c r="J264" s="2"/>
      <c r="K264" s="83"/>
      <c r="L264" s="83"/>
      <c r="M264" s="2"/>
      <c r="N264" s="2"/>
    </row>
    <row r="265" spans="1:14" ht="15.75">
      <c r="A265" s="83"/>
      <c r="B265" s="83"/>
      <c r="C265" s="83"/>
      <c r="D265" s="83"/>
      <c r="E265" s="83"/>
      <c r="F265" s="83"/>
      <c r="G265" s="83"/>
      <c r="H265" s="183"/>
      <c r="I265" s="183"/>
      <c r="J265" s="2"/>
      <c r="K265" s="83"/>
      <c r="L265" s="83"/>
      <c r="M265" s="2"/>
      <c r="N265" s="2"/>
    </row>
    <row r="266" spans="1:1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</sheetData>
  <mergeCells count="786">
    <mergeCell ref="M144:N144"/>
    <mergeCell ref="M145:N145"/>
    <mergeCell ref="M146:N146"/>
    <mergeCell ref="M147:N147"/>
    <mergeCell ref="B144:H144"/>
    <mergeCell ref="B145:H145"/>
    <mergeCell ref="B146:H146"/>
    <mergeCell ref="B147:H147"/>
    <mergeCell ref="G118:H118"/>
    <mergeCell ref="G119:H119"/>
    <mergeCell ref="G120:H120"/>
    <mergeCell ref="A121:F121"/>
    <mergeCell ref="M121:N121"/>
    <mergeCell ref="A122:F122"/>
    <mergeCell ref="G122:H122"/>
    <mergeCell ref="I122:J122"/>
    <mergeCell ref="M122:N122"/>
    <mergeCell ref="A118:F118"/>
    <mergeCell ref="I118:J118"/>
    <mergeCell ref="M135:N135"/>
    <mergeCell ref="A120:F120"/>
    <mergeCell ref="I120:J120"/>
    <mergeCell ref="M120:N120"/>
    <mergeCell ref="B132:F132"/>
    <mergeCell ref="L176:N176"/>
    <mergeCell ref="A176:E176"/>
    <mergeCell ref="G171:H171"/>
    <mergeCell ref="G172:H172"/>
    <mergeCell ref="G173:H173"/>
    <mergeCell ref="L182:N182"/>
    <mergeCell ref="L183:N183"/>
    <mergeCell ref="L184:N184"/>
    <mergeCell ref="L185:N185"/>
    <mergeCell ref="A181:E181"/>
    <mergeCell ref="A184:E184"/>
    <mergeCell ref="A185:E185"/>
    <mergeCell ref="G181:H181"/>
    <mergeCell ref="G184:H184"/>
    <mergeCell ref="G185:H185"/>
    <mergeCell ref="A182:E182"/>
    <mergeCell ref="A183:E183"/>
    <mergeCell ref="G182:H182"/>
    <mergeCell ref="G183:H183"/>
    <mergeCell ref="L181:N181"/>
    <mergeCell ref="I180:J180"/>
    <mergeCell ref="A174:E174"/>
    <mergeCell ref="A175:E175"/>
    <mergeCell ref="B149:H149"/>
    <mergeCell ref="B148:H148"/>
    <mergeCell ref="M148:N148"/>
    <mergeCell ref="I160:J160"/>
    <mergeCell ref="L160:N160"/>
    <mergeCell ref="A161:E161"/>
    <mergeCell ref="G161:H161"/>
    <mergeCell ref="I161:J161"/>
    <mergeCell ref="L161:N161"/>
    <mergeCell ref="M150:N150"/>
    <mergeCell ref="G155:H155"/>
    <mergeCell ref="I155:J155"/>
    <mergeCell ref="L155:N155"/>
    <mergeCell ref="G156:H156"/>
    <mergeCell ref="I156:J156"/>
    <mergeCell ref="L156:N156"/>
    <mergeCell ref="A154:N154"/>
    <mergeCell ref="A157:E157"/>
    <mergeCell ref="G157:H157"/>
    <mergeCell ref="I157:J157"/>
    <mergeCell ref="L157:N157"/>
    <mergeCell ref="A155:E155"/>
    <mergeCell ref="A156:E156"/>
    <mergeCell ref="A158:E158"/>
    <mergeCell ref="B134:F134"/>
    <mergeCell ref="B135:F135"/>
    <mergeCell ref="B136:F136"/>
    <mergeCell ref="B137:F137"/>
    <mergeCell ref="B138:F138"/>
    <mergeCell ref="B139:F139"/>
    <mergeCell ref="I121:J121"/>
    <mergeCell ref="A33:I33"/>
    <mergeCell ref="J33:N33"/>
    <mergeCell ref="A94:F94"/>
    <mergeCell ref="I94:J94"/>
    <mergeCell ref="M94:N94"/>
    <mergeCell ref="A95:F95"/>
    <mergeCell ref="I95:J95"/>
    <mergeCell ref="M95:N95"/>
    <mergeCell ref="A96:F96"/>
    <mergeCell ref="I96:J96"/>
    <mergeCell ref="M96:N96"/>
    <mergeCell ref="G94:H94"/>
    <mergeCell ref="G97:H97"/>
    <mergeCell ref="G98:H98"/>
    <mergeCell ref="G95:H95"/>
    <mergeCell ref="G96:H96"/>
    <mergeCell ref="A97:F97"/>
    <mergeCell ref="M141:N141"/>
    <mergeCell ref="A110:F110"/>
    <mergeCell ref="I110:J110"/>
    <mergeCell ref="M110:N110"/>
    <mergeCell ref="M112:N112"/>
    <mergeCell ref="G110:H110"/>
    <mergeCell ref="A102:F102"/>
    <mergeCell ref="I102:J102"/>
    <mergeCell ref="M102:N102"/>
    <mergeCell ref="A103:F103"/>
    <mergeCell ref="I103:J103"/>
    <mergeCell ref="M103:N103"/>
    <mergeCell ref="A104:F104"/>
    <mergeCell ref="I104:J104"/>
    <mergeCell ref="M104:N104"/>
    <mergeCell ref="G102:H102"/>
    <mergeCell ref="G105:H105"/>
    <mergeCell ref="G106:H106"/>
    <mergeCell ref="G103:H103"/>
    <mergeCell ref="G104:H104"/>
    <mergeCell ref="A105:F105"/>
    <mergeCell ref="I105:J105"/>
    <mergeCell ref="M105:N105"/>
    <mergeCell ref="B133:F133"/>
    <mergeCell ref="I97:J97"/>
    <mergeCell ref="M97:N97"/>
    <mergeCell ref="A98:F98"/>
    <mergeCell ref="I98:J98"/>
    <mergeCell ref="M98:N98"/>
    <mergeCell ref="G99:H99"/>
    <mergeCell ref="G100:H100"/>
    <mergeCell ref="A82:F82"/>
    <mergeCell ref="I82:J82"/>
    <mergeCell ref="M82:N82"/>
    <mergeCell ref="A83:F83"/>
    <mergeCell ref="I83:J83"/>
    <mergeCell ref="M83:N83"/>
    <mergeCell ref="A84:F84"/>
    <mergeCell ref="I84:J84"/>
    <mergeCell ref="M84:N84"/>
    <mergeCell ref="G82:H82"/>
    <mergeCell ref="G85:H85"/>
    <mergeCell ref="G86:H86"/>
    <mergeCell ref="G83:H83"/>
    <mergeCell ref="G84:H84"/>
    <mergeCell ref="A85:F85"/>
    <mergeCell ref="I85:J85"/>
    <mergeCell ref="M85:N85"/>
    <mergeCell ref="A74:F74"/>
    <mergeCell ref="I74:J74"/>
    <mergeCell ref="M74:N74"/>
    <mergeCell ref="A75:F75"/>
    <mergeCell ref="I75:J75"/>
    <mergeCell ref="M75:N75"/>
    <mergeCell ref="A76:F76"/>
    <mergeCell ref="I76:J76"/>
    <mergeCell ref="M76:N76"/>
    <mergeCell ref="G74:H74"/>
    <mergeCell ref="M66:N66"/>
    <mergeCell ref="A67:F67"/>
    <mergeCell ref="I67:J67"/>
    <mergeCell ref="M67:N67"/>
    <mergeCell ref="A68:F68"/>
    <mergeCell ref="I68:J68"/>
    <mergeCell ref="M68:N68"/>
    <mergeCell ref="G65:H65"/>
    <mergeCell ref="G66:H66"/>
    <mergeCell ref="A65:F65"/>
    <mergeCell ref="I65:J65"/>
    <mergeCell ref="A247:H247"/>
    <mergeCell ref="I247:K247"/>
    <mergeCell ref="L247:N247"/>
    <mergeCell ref="A57:F57"/>
    <mergeCell ref="A58:F58"/>
    <mergeCell ref="G57:I57"/>
    <mergeCell ref="J57:L57"/>
    <mergeCell ref="G58:I58"/>
    <mergeCell ref="J58:L58"/>
    <mergeCell ref="M65:N65"/>
    <mergeCell ref="A66:F66"/>
    <mergeCell ref="I66:J66"/>
    <mergeCell ref="A243:H243"/>
    <mergeCell ref="I243:K243"/>
    <mergeCell ref="L243:N243"/>
    <mergeCell ref="A246:H246"/>
    <mergeCell ref="I246:K246"/>
    <mergeCell ref="L246:N246"/>
    <mergeCell ref="A245:H245"/>
    <mergeCell ref="I245:K245"/>
    <mergeCell ref="L245:N245"/>
    <mergeCell ref="A233:H233"/>
    <mergeCell ref="I233:K233"/>
    <mergeCell ref="L233:N233"/>
    <mergeCell ref="A234:H234"/>
    <mergeCell ref="I234:K234"/>
    <mergeCell ref="L234:N234"/>
    <mergeCell ref="A235:H235"/>
    <mergeCell ref="I235:K235"/>
    <mergeCell ref="L235:N235"/>
    <mergeCell ref="A236:H236"/>
    <mergeCell ref="I236:K236"/>
    <mergeCell ref="L236:N236"/>
    <mergeCell ref="A240:H240"/>
    <mergeCell ref="I240:K240"/>
    <mergeCell ref="L240:N240"/>
    <mergeCell ref="A244:H244"/>
    <mergeCell ref="I244:K244"/>
    <mergeCell ref="L244:N244"/>
    <mergeCell ref="A237:H237"/>
    <mergeCell ref="I237:K237"/>
    <mergeCell ref="L237:N237"/>
    <mergeCell ref="A238:H238"/>
    <mergeCell ref="I238:K238"/>
    <mergeCell ref="L238:N238"/>
    <mergeCell ref="A239:H239"/>
    <mergeCell ref="I239:K239"/>
    <mergeCell ref="L239:N239"/>
    <mergeCell ref="A241:H241"/>
    <mergeCell ref="I241:K241"/>
    <mergeCell ref="L241:N241"/>
    <mergeCell ref="A242:H242"/>
    <mergeCell ref="I242:K242"/>
    <mergeCell ref="L242:N242"/>
    <mergeCell ref="A263:G263"/>
    <mergeCell ref="H263:I263"/>
    <mergeCell ref="K263:L263"/>
    <mergeCell ref="A264:G264"/>
    <mergeCell ref="H264:I264"/>
    <mergeCell ref="K264:L264"/>
    <mergeCell ref="A265:G265"/>
    <mergeCell ref="H265:I265"/>
    <mergeCell ref="K265:L265"/>
    <mergeCell ref="O1:O2"/>
    <mergeCell ref="A1:E1"/>
    <mergeCell ref="A2:G2"/>
    <mergeCell ref="J3:N3"/>
    <mergeCell ref="J1:N1"/>
    <mergeCell ref="J2:N2"/>
    <mergeCell ref="J4:N4"/>
    <mergeCell ref="A4:E4"/>
    <mergeCell ref="A3:G3"/>
    <mergeCell ref="A8:N8"/>
    <mergeCell ref="A9:N9"/>
    <mergeCell ref="A10:N10"/>
    <mergeCell ref="A11:N11"/>
    <mergeCell ref="A12:N12"/>
    <mergeCell ref="A5:N5"/>
    <mergeCell ref="A6:N6"/>
    <mergeCell ref="A7:N7"/>
    <mergeCell ref="A18:I18"/>
    <mergeCell ref="J18:N18"/>
    <mergeCell ref="A19:I19"/>
    <mergeCell ref="J20:N20"/>
    <mergeCell ref="A21:I21"/>
    <mergeCell ref="J21:N21"/>
    <mergeCell ref="A14:N14"/>
    <mergeCell ref="A15:N15"/>
    <mergeCell ref="A17:N17"/>
    <mergeCell ref="J19:N19"/>
    <mergeCell ref="A20:I20"/>
    <mergeCell ref="A38:I38"/>
    <mergeCell ref="J38:L38"/>
    <mergeCell ref="M38:N38"/>
    <mergeCell ref="A35:N35"/>
    <mergeCell ref="A36:I36"/>
    <mergeCell ref="J36:L36"/>
    <mergeCell ref="M36:N36"/>
    <mergeCell ref="A45:I45"/>
    <mergeCell ref="J45:N45"/>
    <mergeCell ref="A39:I39"/>
    <mergeCell ref="J39:L39"/>
    <mergeCell ref="M39:N39"/>
    <mergeCell ref="A41:I41"/>
    <mergeCell ref="J41:L41"/>
    <mergeCell ref="M41:N41"/>
    <mergeCell ref="A42:I42"/>
    <mergeCell ref="J42:L42"/>
    <mergeCell ref="M42:N42"/>
    <mergeCell ref="A37:I37"/>
    <mergeCell ref="J37:L37"/>
    <mergeCell ref="M37:N37"/>
    <mergeCell ref="A40:I40"/>
    <mergeCell ref="J40:L40"/>
    <mergeCell ref="M40:N40"/>
    <mergeCell ref="A46:I46"/>
    <mergeCell ref="J46:N46"/>
    <mergeCell ref="A47:I47"/>
    <mergeCell ref="J47:N47"/>
    <mergeCell ref="A44:N44"/>
    <mergeCell ref="A51:I51"/>
    <mergeCell ref="J51:N51"/>
    <mergeCell ref="A52:I52"/>
    <mergeCell ref="J52:N52"/>
    <mergeCell ref="A53:I53"/>
    <mergeCell ref="J53:N53"/>
    <mergeCell ref="A48:I48"/>
    <mergeCell ref="J48:N48"/>
    <mergeCell ref="A49:I49"/>
    <mergeCell ref="J49:N49"/>
    <mergeCell ref="A50:I50"/>
    <mergeCell ref="J50:N50"/>
    <mergeCell ref="A60:N60"/>
    <mergeCell ref="A61:N61"/>
    <mergeCell ref="A55:N55"/>
    <mergeCell ref="A56:N56"/>
    <mergeCell ref="M57:N57"/>
    <mergeCell ref="M58:N58"/>
    <mergeCell ref="G63:H63"/>
    <mergeCell ref="G64:H64"/>
    <mergeCell ref="A63:F63"/>
    <mergeCell ref="I63:J63"/>
    <mergeCell ref="M63:N63"/>
    <mergeCell ref="A64:F64"/>
    <mergeCell ref="I64:J64"/>
    <mergeCell ref="M64:N64"/>
    <mergeCell ref="A62:N62"/>
    <mergeCell ref="G69:H69"/>
    <mergeCell ref="G70:H70"/>
    <mergeCell ref="G67:H67"/>
    <mergeCell ref="G68:H68"/>
    <mergeCell ref="A69:F69"/>
    <mergeCell ref="I69:J69"/>
    <mergeCell ref="M69:N69"/>
    <mergeCell ref="A70:F70"/>
    <mergeCell ref="I70:J70"/>
    <mergeCell ref="M70:N70"/>
    <mergeCell ref="G71:H71"/>
    <mergeCell ref="G72:H72"/>
    <mergeCell ref="A71:F71"/>
    <mergeCell ref="I71:J71"/>
    <mergeCell ref="M71:N71"/>
    <mergeCell ref="A72:F72"/>
    <mergeCell ref="I72:J72"/>
    <mergeCell ref="M72:N72"/>
    <mergeCell ref="A73:F73"/>
    <mergeCell ref="I73:J73"/>
    <mergeCell ref="M73:N73"/>
    <mergeCell ref="G73:H73"/>
    <mergeCell ref="G77:H77"/>
    <mergeCell ref="G78:H78"/>
    <mergeCell ref="G75:H75"/>
    <mergeCell ref="G76:H76"/>
    <mergeCell ref="A77:F77"/>
    <mergeCell ref="I77:J77"/>
    <mergeCell ref="M77:N77"/>
    <mergeCell ref="A78:F78"/>
    <mergeCell ref="I78:J78"/>
    <mergeCell ref="M78:N78"/>
    <mergeCell ref="G79:H79"/>
    <mergeCell ref="G80:H80"/>
    <mergeCell ref="A79:F79"/>
    <mergeCell ref="I79:J79"/>
    <mergeCell ref="M79:N79"/>
    <mergeCell ref="A80:F80"/>
    <mergeCell ref="I80:J80"/>
    <mergeCell ref="M80:N80"/>
    <mergeCell ref="A81:F81"/>
    <mergeCell ref="I81:J81"/>
    <mergeCell ref="M81:N81"/>
    <mergeCell ref="G81:H81"/>
    <mergeCell ref="A86:F86"/>
    <mergeCell ref="I86:J86"/>
    <mergeCell ref="M86:N86"/>
    <mergeCell ref="G89:H89"/>
    <mergeCell ref="G90:H90"/>
    <mergeCell ref="G87:H87"/>
    <mergeCell ref="A88:N88"/>
    <mergeCell ref="A87:F87"/>
    <mergeCell ref="I87:J87"/>
    <mergeCell ref="M87:N87"/>
    <mergeCell ref="A89:F89"/>
    <mergeCell ref="I89:J89"/>
    <mergeCell ref="M89:N89"/>
    <mergeCell ref="A90:F90"/>
    <mergeCell ref="I90:J90"/>
    <mergeCell ref="M90:N90"/>
    <mergeCell ref="G91:H91"/>
    <mergeCell ref="G92:H92"/>
    <mergeCell ref="A91:F91"/>
    <mergeCell ref="I91:J91"/>
    <mergeCell ref="M91:N91"/>
    <mergeCell ref="A92:F92"/>
    <mergeCell ref="I92:J92"/>
    <mergeCell ref="M92:N92"/>
    <mergeCell ref="A93:F93"/>
    <mergeCell ref="I93:J93"/>
    <mergeCell ref="M93:N93"/>
    <mergeCell ref="G93:H93"/>
    <mergeCell ref="A99:F99"/>
    <mergeCell ref="I99:J99"/>
    <mergeCell ref="M99:N99"/>
    <mergeCell ref="A100:F100"/>
    <mergeCell ref="I100:J100"/>
    <mergeCell ref="M100:N100"/>
    <mergeCell ref="A101:F101"/>
    <mergeCell ref="I101:J101"/>
    <mergeCell ref="M101:N101"/>
    <mergeCell ref="G101:H101"/>
    <mergeCell ref="I113:J113"/>
    <mergeCell ref="M113:N113"/>
    <mergeCell ref="A114:F114"/>
    <mergeCell ref="I114:J114"/>
    <mergeCell ref="M114:N114"/>
    <mergeCell ref="A106:F106"/>
    <mergeCell ref="I106:J106"/>
    <mergeCell ref="M106:N106"/>
    <mergeCell ref="G107:H107"/>
    <mergeCell ref="G108:H108"/>
    <mergeCell ref="A107:F107"/>
    <mergeCell ref="I107:J107"/>
    <mergeCell ref="M107:N107"/>
    <mergeCell ref="A108:F108"/>
    <mergeCell ref="I108:J108"/>
    <mergeCell ref="M108:N108"/>
    <mergeCell ref="A111:F111"/>
    <mergeCell ref="I111:J111"/>
    <mergeCell ref="M111:N111"/>
    <mergeCell ref="A112:F112"/>
    <mergeCell ref="I112:J112"/>
    <mergeCell ref="I116:J116"/>
    <mergeCell ref="M116:N116"/>
    <mergeCell ref="A117:F117"/>
    <mergeCell ref="I117:J117"/>
    <mergeCell ref="M117:N117"/>
    <mergeCell ref="A151:N151"/>
    <mergeCell ref="A152:N152"/>
    <mergeCell ref="M133:N133"/>
    <mergeCell ref="M140:N140"/>
    <mergeCell ref="M134:N134"/>
    <mergeCell ref="B142:F142"/>
    <mergeCell ref="M142:N142"/>
    <mergeCell ref="A150:H150"/>
    <mergeCell ref="M136:N136"/>
    <mergeCell ref="M137:N137"/>
    <mergeCell ref="M138:N138"/>
    <mergeCell ref="M139:N139"/>
    <mergeCell ref="B140:F140"/>
    <mergeCell ref="B127:F127"/>
    <mergeCell ref="B128:F128"/>
    <mergeCell ref="B129:F129"/>
    <mergeCell ref="B143:F143"/>
    <mergeCell ref="M143:N143"/>
    <mergeCell ref="B141:F141"/>
    <mergeCell ref="A218:N218"/>
    <mergeCell ref="M132:N132"/>
    <mergeCell ref="L164:N164"/>
    <mergeCell ref="G165:H165"/>
    <mergeCell ref="I165:J165"/>
    <mergeCell ref="L165:N165"/>
    <mergeCell ref="G166:H166"/>
    <mergeCell ref="I166:J166"/>
    <mergeCell ref="L166:N166"/>
    <mergeCell ref="G167:H167"/>
    <mergeCell ref="A153:N153"/>
    <mergeCell ref="M149:N149"/>
    <mergeCell ref="I169:J169"/>
    <mergeCell ref="L169:N169"/>
    <mergeCell ref="G170:H170"/>
    <mergeCell ref="I170:J170"/>
    <mergeCell ref="L170:N170"/>
    <mergeCell ref="A159:E159"/>
    <mergeCell ref="G159:H159"/>
    <mergeCell ref="I159:J159"/>
    <mergeCell ref="L159:N159"/>
    <mergeCell ref="L187:N187"/>
    <mergeCell ref="A200:E200"/>
    <mergeCell ref="G200:H200"/>
    <mergeCell ref="A226:N226"/>
    <mergeCell ref="A221:F221"/>
    <mergeCell ref="H221:I221"/>
    <mergeCell ref="K221:N221"/>
    <mergeCell ref="H219:I219"/>
    <mergeCell ref="K219:N219"/>
    <mergeCell ref="H220:I220"/>
    <mergeCell ref="K220:N220"/>
    <mergeCell ref="A220:F220"/>
    <mergeCell ref="A219:F219"/>
    <mergeCell ref="A222:F222"/>
    <mergeCell ref="A223:F223"/>
    <mergeCell ref="A224:F224"/>
    <mergeCell ref="A225:F225"/>
    <mergeCell ref="H222:I222"/>
    <mergeCell ref="H223:I223"/>
    <mergeCell ref="H224:I224"/>
    <mergeCell ref="H225:I225"/>
    <mergeCell ref="K222:N222"/>
    <mergeCell ref="K223:N223"/>
    <mergeCell ref="K224:N224"/>
    <mergeCell ref="K225:N225"/>
    <mergeCell ref="A227:H227"/>
    <mergeCell ref="I227:K227"/>
    <mergeCell ref="L227:N227"/>
    <mergeCell ref="A228:H228"/>
    <mergeCell ref="I228:K228"/>
    <mergeCell ref="L228:N228"/>
    <mergeCell ref="A232:H232"/>
    <mergeCell ref="I232:K232"/>
    <mergeCell ref="L232:N232"/>
    <mergeCell ref="A229:H229"/>
    <mergeCell ref="I229:K229"/>
    <mergeCell ref="L229:N229"/>
    <mergeCell ref="A230:H230"/>
    <mergeCell ref="I230:K230"/>
    <mergeCell ref="L230:N230"/>
    <mergeCell ref="A231:H231"/>
    <mergeCell ref="I231:K231"/>
    <mergeCell ref="L231:N231"/>
    <mergeCell ref="K259:L259"/>
    <mergeCell ref="K261:L261"/>
    <mergeCell ref="K256:L256"/>
    <mergeCell ref="K257:L257"/>
    <mergeCell ref="A259:G259"/>
    <mergeCell ref="H259:I259"/>
    <mergeCell ref="A261:G261"/>
    <mergeCell ref="H261:I261"/>
    <mergeCell ref="A256:J256"/>
    <mergeCell ref="K253:L253"/>
    <mergeCell ref="K254:L254"/>
    <mergeCell ref="K255:L255"/>
    <mergeCell ref="K248:L248"/>
    <mergeCell ref="K250:L250"/>
    <mergeCell ref="K251:L251"/>
    <mergeCell ref="M255:N255"/>
    <mergeCell ref="A250:J250"/>
    <mergeCell ref="M250:N250"/>
    <mergeCell ref="A251:J251"/>
    <mergeCell ref="M251:N251"/>
    <mergeCell ref="A252:L252"/>
    <mergeCell ref="A253:J253"/>
    <mergeCell ref="M253:N253"/>
    <mergeCell ref="A254:J254"/>
    <mergeCell ref="M254:N254"/>
    <mergeCell ref="A255:J255"/>
    <mergeCell ref="A22:I22"/>
    <mergeCell ref="A23:I23"/>
    <mergeCell ref="A24:I24"/>
    <mergeCell ref="A25:I25"/>
    <mergeCell ref="A26:I26"/>
    <mergeCell ref="A32:I32"/>
    <mergeCell ref="J22:N22"/>
    <mergeCell ref="J23:N23"/>
    <mergeCell ref="J24:N24"/>
    <mergeCell ref="J25:N25"/>
    <mergeCell ref="J28:N28"/>
    <mergeCell ref="A28:I28"/>
    <mergeCell ref="A27:I27"/>
    <mergeCell ref="J27:N27"/>
    <mergeCell ref="A31:I31"/>
    <mergeCell ref="J29:N29"/>
    <mergeCell ref="J26:N26"/>
    <mergeCell ref="B131:F131"/>
    <mergeCell ref="A29:I29"/>
    <mergeCell ref="J31:N31"/>
    <mergeCell ref="J30:N30"/>
    <mergeCell ref="J32:N32"/>
    <mergeCell ref="A30:I30"/>
    <mergeCell ref="M118:N118"/>
    <mergeCell ref="A119:F119"/>
    <mergeCell ref="I119:J119"/>
    <mergeCell ref="M119:N119"/>
    <mergeCell ref="G117:H117"/>
    <mergeCell ref="A109:F109"/>
    <mergeCell ref="I109:J109"/>
    <mergeCell ref="M109:N109"/>
    <mergeCell ref="G109:H109"/>
    <mergeCell ref="G113:H113"/>
    <mergeCell ref="G114:H114"/>
    <mergeCell ref="G111:H111"/>
    <mergeCell ref="G112:H112"/>
    <mergeCell ref="A113:F113"/>
    <mergeCell ref="G115:H115"/>
    <mergeCell ref="G116:H116"/>
    <mergeCell ref="A115:F115"/>
    <mergeCell ref="A116:F116"/>
    <mergeCell ref="I115:J115"/>
    <mergeCell ref="M115:N115"/>
    <mergeCell ref="L194:N194"/>
    <mergeCell ref="G194:H194"/>
    <mergeCell ref="G158:H158"/>
    <mergeCell ref="I158:J158"/>
    <mergeCell ref="L158:N158"/>
    <mergeCell ref="A162:E162"/>
    <mergeCell ref="G162:H162"/>
    <mergeCell ref="I162:J162"/>
    <mergeCell ref="L162:N162"/>
    <mergeCell ref="A163:E163"/>
    <mergeCell ref="G163:H163"/>
    <mergeCell ref="I163:J163"/>
    <mergeCell ref="L163:N163"/>
    <mergeCell ref="A160:E160"/>
    <mergeCell ref="G160:H160"/>
    <mergeCell ref="I164:J164"/>
    <mergeCell ref="I167:J167"/>
    <mergeCell ref="L167:N167"/>
    <mergeCell ref="A177:E177"/>
    <mergeCell ref="G177:H177"/>
    <mergeCell ref="I177:J177"/>
    <mergeCell ref="L177:N177"/>
    <mergeCell ref="G186:H186"/>
    <mergeCell ref="G121:H121"/>
    <mergeCell ref="L189:N189"/>
    <mergeCell ref="A190:E190"/>
    <mergeCell ref="G190:H190"/>
    <mergeCell ref="I190:J190"/>
    <mergeCell ref="L190:N190"/>
    <mergeCell ref="A123:N123"/>
    <mergeCell ref="A124:N124"/>
    <mergeCell ref="A125:A126"/>
    <mergeCell ref="B125:H126"/>
    <mergeCell ref="I125:I126"/>
    <mergeCell ref="J125:J126"/>
    <mergeCell ref="K125:K126"/>
    <mergeCell ref="L125:L126"/>
    <mergeCell ref="M125:N126"/>
    <mergeCell ref="M127:N127"/>
    <mergeCell ref="M128:N128"/>
    <mergeCell ref="M129:N129"/>
    <mergeCell ref="M130:N130"/>
    <mergeCell ref="M131:N131"/>
    <mergeCell ref="L186:N186"/>
    <mergeCell ref="A173:E173"/>
    <mergeCell ref="B130:F130"/>
    <mergeCell ref="A209:E209"/>
    <mergeCell ref="G209:H209"/>
    <mergeCell ref="I209:J209"/>
    <mergeCell ref="L209:N209"/>
    <mergeCell ref="G208:H208"/>
    <mergeCell ref="I208:J208"/>
    <mergeCell ref="G204:H204"/>
    <mergeCell ref="A195:E195"/>
    <mergeCell ref="G195:H195"/>
    <mergeCell ref="I195:J195"/>
    <mergeCell ref="L195:N195"/>
    <mergeCell ref="A196:E196"/>
    <mergeCell ref="G196:H196"/>
    <mergeCell ref="I196:J196"/>
    <mergeCell ref="L196:N196"/>
    <mergeCell ref="A197:E197"/>
    <mergeCell ref="G197:H197"/>
    <mergeCell ref="I197:J197"/>
    <mergeCell ref="L197:N197"/>
    <mergeCell ref="A198:E198"/>
    <mergeCell ref="G198:H198"/>
    <mergeCell ref="I198:J198"/>
    <mergeCell ref="L198:N198"/>
    <mergeCell ref="I200:J200"/>
    <mergeCell ref="L200:N200"/>
    <mergeCell ref="I204:J204"/>
    <mergeCell ref="L204:N204"/>
    <mergeCell ref="A205:E205"/>
    <mergeCell ref="G205:H205"/>
    <mergeCell ref="I205:J205"/>
    <mergeCell ref="L205:N205"/>
    <mergeCell ref="L208:N208"/>
    <mergeCell ref="L171:N171"/>
    <mergeCell ref="L172:N172"/>
    <mergeCell ref="L173:N173"/>
    <mergeCell ref="L174:N174"/>
    <mergeCell ref="L175:N175"/>
    <mergeCell ref="G176:H176"/>
    <mergeCell ref="I191:J191"/>
    <mergeCell ref="I181:J181"/>
    <mergeCell ref="I182:J182"/>
    <mergeCell ref="I183:J183"/>
    <mergeCell ref="I184:J184"/>
    <mergeCell ref="I185:J185"/>
    <mergeCell ref="G188:H188"/>
    <mergeCell ref="G179:H179"/>
    <mergeCell ref="G180:H180"/>
    <mergeCell ref="I179:J179"/>
    <mergeCell ref="A217:E217"/>
    <mergeCell ref="G217:H217"/>
    <mergeCell ref="I217:J217"/>
    <mergeCell ref="L217:N217"/>
    <mergeCell ref="A214:E214"/>
    <mergeCell ref="G214:H214"/>
    <mergeCell ref="I214:J214"/>
    <mergeCell ref="L214:N214"/>
    <mergeCell ref="A215:E215"/>
    <mergeCell ref="G215:H215"/>
    <mergeCell ref="I215:J215"/>
    <mergeCell ref="L215:N215"/>
    <mergeCell ref="A210:E210"/>
    <mergeCell ref="G210:H210"/>
    <mergeCell ref="I206:J206"/>
    <mergeCell ref="L206:N206"/>
    <mergeCell ref="A207:E207"/>
    <mergeCell ref="G207:H207"/>
    <mergeCell ref="I207:J207"/>
    <mergeCell ref="G164:H164"/>
    <mergeCell ref="A192:E192"/>
    <mergeCell ref="G192:H192"/>
    <mergeCell ref="I192:J192"/>
    <mergeCell ref="L192:N192"/>
    <mergeCell ref="A193:E193"/>
    <mergeCell ref="G193:H193"/>
    <mergeCell ref="I193:J193"/>
    <mergeCell ref="L193:N193"/>
    <mergeCell ref="G191:H191"/>
    <mergeCell ref="I188:J188"/>
    <mergeCell ref="L188:N188"/>
    <mergeCell ref="L191:N191"/>
    <mergeCell ref="L179:N179"/>
    <mergeCell ref="L180:N180"/>
    <mergeCell ref="G174:H174"/>
    <mergeCell ref="G175:H175"/>
    <mergeCell ref="G168:H168"/>
    <mergeCell ref="I168:J168"/>
    <mergeCell ref="L168:N168"/>
    <mergeCell ref="G169:H169"/>
    <mergeCell ref="A170:E170"/>
    <mergeCell ref="A171:E171"/>
    <mergeCell ref="A206:E206"/>
    <mergeCell ref="A194:E194"/>
    <mergeCell ref="A191:E191"/>
    <mergeCell ref="A199:E199"/>
    <mergeCell ref="A187:E187"/>
    <mergeCell ref="G199:H199"/>
    <mergeCell ref="G187:H187"/>
    <mergeCell ref="I171:J171"/>
    <mergeCell ref="I172:J172"/>
    <mergeCell ref="I173:J173"/>
    <mergeCell ref="I174:J174"/>
    <mergeCell ref="I175:J175"/>
    <mergeCell ref="I176:J176"/>
    <mergeCell ref="I186:J186"/>
    <mergeCell ref="I187:J187"/>
    <mergeCell ref="G189:H189"/>
    <mergeCell ref="I189:J189"/>
    <mergeCell ref="I199:J199"/>
    <mergeCell ref="A164:E164"/>
    <mergeCell ref="A165:E165"/>
    <mergeCell ref="A166:E166"/>
    <mergeCell ref="A167:E167"/>
    <mergeCell ref="A168:E168"/>
    <mergeCell ref="A169:E169"/>
    <mergeCell ref="A201:E201"/>
    <mergeCell ref="A188:E188"/>
    <mergeCell ref="A172:E172"/>
    <mergeCell ref="A189:E189"/>
    <mergeCell ref="A179:E179"/>
    <mergeCell ref="A180:E180"/>
    <mergeCell ref="A186:E186"/>
    <mergeCell ref="L199:N199"/>
    <mergeCell ref="I194:J194"/>
    <mergeCell ref="I216:J216"/>
    <mergeCell ref="L216:N216"/>
    <mergeCell ref="A178:E178"/>
    <mergeCell ref="I178:J178"/>
    <mergeCell ref="L178:N178"/>
    <mergeCell ref="G178:H178"/>
    <mergeCell ref="A249:J249"/>
    <mergeCell ref="K249:L249"/>
    <mergeCell ref="M249:N249"/>
    <mergeCell ref="I211:J211"/>
    <mergeCell ref="L211:N211"/>
    <mergeCell ref="A212:E212"/>
    <mergeCell ref="G212:H212"/>
    <mergeCell ref="I212:J212"/>
    <mergeCell ref="L212:N212"/>
    <mergeCell ref="A213:E213"/>
    <mergeCell ref="G213:H213"/>
    <mergeCell ref="I213:J213"/>
    <mergeCell ref="L213:N213"/>
    <mergeCell ref="G211:H211"/>
    <mergeCell ref="L207:N207"/>
    <mergeCell ref="G201:H201"/>
    <mergeCell ref="M256:N256"/>
    <mergeCell ref="A257:J257"/>
    <mergeCell ref="M257:N257"/>
    <mergeCell ref="A258:J258"/>
    <mergeCell ref="K258:L258"/>
    <mergeCell ref="M258:N258"/>
    <mergeCell ref="I201:J201"/>
    <mergeCell ref="L201:N201"/>
    <mergeCell ref="A202:E202"/>
    <mergeCell ref="G202:H202"/>
    <mergeCell ref="I202:J202"/>
    <mergeCell ref="L202:N202"/>
    <mergeCell ref="A203:E203"/>
    <mergeCell ref="G203:H203"/>
    <mergeCell ref="I203:J203"/>
    <mergeCell ref="L203:N203"/>
    <mergeCell ref="G206:H206"/>
    <mergeCell ref="I210:J210"/>
    <mergeCell ref="L210:N210"/>
    <mergeCell ref="A208:E208"/>
    <mergeCell ref="A216:E216"/>
    <mergeCell ref="G216:H216"/>
    <mergeCell ref="A211:E211"/>
    <mergeCell ref="A204:E20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Лист3</vt:lpstr>
      <vt:lpstr>ЦБС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2016-03-31T06:12:09Z</dcterms:modified>
</cp:coreProperties>
</file>