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1" activeTab="1"/>
  </bookViews>
  <sheets>
    <sheet name="Лист3" sheetId="3" state="hidden" r:id="rId1"/>
    <sheet name="музей" sheetId="5" r:id="rId2"/>
  </sheets>
  <calcPr calcId="125725"/>
</workbook>
</file>

<file path=xl/calcChain.xml><?xml version="1.0" encoding="utf-8"?>
<calcChain xmlns="http://schemas.openxmlformats.org/spreadsheetml/2006/main">
  <c r="K142" i="5"/>
  <c r="K145"/>
  <c r="K147"/>
  <c r="K148"/>
  <c r="K149"/>
  <c r="K150"/>
  <c r="K151"/>
  <c r="K152"/>
  <c r="K153"/>
  <c r="K154"/>
  <c r="K155"/>
  <c r="K156"/>
  <c r="K158"/>
  <c r="K159"/>
  <c r="K161"/>
  <c r="K163"/>
  <c r="K165"/>
  <c r="K166"/>
  <c r="K167"/>
  <c r="K168"/>
  <c r="K170"/>
  <c r="K171"/>
  <c r="K172"/>
  <c r="K174"/>
  <c r="K175"/>
  <c r="K176"/>
  <c r="K178"/>
  <c r="K180"/>
  <c r="K183"/>
  <c r="K140"/>
  <c r="L60"/>
  <c r="L62"/>
  <c r="L64"/>
  <c r="L58"/>
  <c r="G155"/>
  <c r="G153"/>
  <c r="G154"/>
  <c r="G147"/>
  <c r="G149"/>
  <c r="G152"/>
  <c r="G151"/>
  <c r="G150"/>
  <c r="G148"/>
  <c r="G60"/>
  <c r="I145"/>
  <c r="I156"/>
  <c r="I168"/>
  <c r="G168"/>
  <c r="I60"/>
  <c r="M132"/>
  <c r="I140" l="1"/>
  <c r="G145"/>
  <c r="L85" l="1"/>
  <c r="I163"/>
  <c r="I178"/>
  <c r="G163"/>
  <c r="G156"/>
  <c r="G140" s="1"/>
  <c r="L87"/>
  <c r="I87"/>
  <c r="I85" s="1"/>
  <c r="G87"/>
  <c r="G85" s="1"/>
  <c r="I58"/>
  <c r="I161" l="1"/>
  <c r="G58"/>
  <c r="G178"/>
  <c r="G161" l="1"/>
</calcChain>
</file>

<file path=xl/sharedStrings.xml><?xml version="1.0" encoding="utf-8"?>
<sst xmlns="http://schemas.openxmlformats.org/spreadsheetml/2006/main" count="327" uniqueCount="259">
  <si>
    <t>о результатах деятельности</t>
  </si>
  <si>
    <t>(наименование муниципального  учреждения)</t>
  </si>
  <si>
    <t>(главный распорядитель)</t>
  </si>
  <si>
    <t xml:space="preserve">Раздел 1.  Общие сведения об учреждении </t>
  </si>
  <si>
    <t>1.1. Перечень видов деятельности учреждения:</t>
  </si>
  <si>
    <t>1.2. Перечень услуг (работ), осуществляемых на платной основе:</t>
  </si>
  <si>
    <t>Наименование услуг (работ)</t>
  </si>
  <si>
    <t xml:space="preserve">1.3. Перечень разрешительных документов учреждения: </t>
  </si>
  <si>
    <t>Наименование документа</t>
  </si>
  <si>
    <t xml:space="preserve">1.4. Сведения о сотрудниках учреждения: </t>
  </si>
  <si>
    <t>1. Количество штатных единиц учреждения на начало отчетного года, человек</t>
  </si>
  <si>
    <t>2. Процент сотрудников, имеющих высшее профессиональное образование, на начало отчетного года, %</t>
  </si>
  <si>
    <t>3. Процент сотрудников, имеющих среднее профессиональное образование, на начало отчетного года, %</t>
  </si>
  <si>
    <t>4. Количество штатных единиц учреждения на конец отчетного года, человек</t>
  </si>
  <si>
    <t>5. Процент сотрудников, имеющих высшее профессиональное образование, на конец отчетного года, %</t>
  </si>
  <si>
    <t>6. Процент сотрудников, имеющих среднее профессиональное образование, на конец отчетного года, %</t>
  </si>
  <si>
    <t xml:space="preserve">7. Изменение (увеличение, уменьшение) количества штатных единиц учреждения на конец отчетного периода  </t>
  </si>
  <si>
    <t>8. Причины, приведшие к изменению количества штатных единиц учреждения на конец отчетного периода</t>
  </si>
  <si>
    <t>9. Средняя заработная плата сотрудников учреждения за отчетный год, рублей</t>
  </si>
  <si>
    <t>Раздел 2. Результат деятельности учреждения</t>
  </si>
  <si>
    <t>2.1. Сведения о балансовой (остаточной) стоимости нефинансовых активов учреждения</t>
  </si>
  <si>
    <t>Наименование показателя</t>
  </si>
  <si>
    <t>На начало отчетного года</t>
  </si>
  <si>
    <t>Балансовая (остаточная) стоимость нефинансовых активов</t>
  </si>
  <si>
    <t>2.3. Сведения о показателях по дебиторской и кредиторской задолженности учреждения</t>
  </si>
  <si>
    <t>2.3.1. Сведения о показателях по дебиторской задолженности учреждения</t>
  </si>
  <si>
    <t>Дебиторская задолженность на начало отчетного года</t>
  </si>
  <si>
    <t>Дебиторская задолженность на конец отчетного года</t>
  </si>
  <si>
    <t>Финансовые активы, всего</t>
  </si>
  <si>
    <t>из них:</t>
  </si>
  <si>
    <t xml:space="preserve">       в том числе:</t>
  </si>
  <si>
    <t>1.1 по выданным авансам на услуги связи</t>
  </si>
  <si>
    <t>1.2 по выданным авансам на транспортные услуги</t>
  </si>
  <si>
    <t>1.3 по выданным авансам на коммунальные услуги</t>
  </si>
  <si>
    <t>1.4 по выданным авансам на услуги по содержанию имущества</t>
  </si>
  <si>
    <t>1.5 по выданным авансам на прочие услуги</t>
  </si>
  <si>
    <t>1.6 по выданным авансам на приобретение основных средств</t>
  </si>
  <si>
    <t>1.7 по выданным авансам на приобретение нематериальных активов</t>
  </si>
  <si>
    <t>1.8 по выданным авансам на приобретение материальных запасов</t>
  </si>
  <si>
    <t>1.9 по выданным авансам на прочие расходы</t>
  </si>
  <si>
    <t>2. Расчеты по выданным авансам за счет средств, полученных от платной и иной приносящей доход деятельности, всего:</t>
  </si>
  <si>
    <t>2.1 по выданным авансам на услуги связи</t>
  </si>
  <si>
    <t>2.2 по выданным авансам на транспортные услуги</t>
  </si>
  <si>
    <t>2.3 по выданным авансам на коммунальные услуги</t>
  </si>
  <si>
    <t>2.4 по выданным авансам на услуги по содержанию имущества</t>
  </si>
  <si>
    <t>2.5 по выданным авансам на прочие услуги</t>
  </si>
  <si>
    <t>2.6 по выданным авансам на приобретение основных средств</t>
  </si>
  <si>
    <t>2.7 по выданным авансам на приобретение нематериальных активов</t>
  </si>
  <si>
    <t>2.8 по выданным авансам на приобретение материальных запасов</t>
  </si>
  <si>
    <t>2.9. по выданным авансам на прочие расходы</t>
  </si>
  <si>
    <t>2.3.2. Сведения о показателях по кредиторской задолженности учреждения</t>
  </si>
  <si>
    <t>Кредиторская задолженность на начало отчетного года</t>
  </si>
  <si>
    <t>Кредиторская задолженность на конец отчетного года</t>
  </si>
  <si>
    <t>Обязательства, всего</t>
  </si>
  <si>
    <t xml:space="preserve">из них:   </t>
  </si>
  <si>
    <t>1.1 по заработной плате</t>
  </si>
  <si>
    <t xml:space="preserve">1.2  по начислениям на выплаты по оплате труда </t>
  </si>
  <si>
    <t>1.3  по оплате услуг связи</t>
  </si>
  <si>
    <t>1.4 по оплате транспортных услуг</t>
  </si>
  <si>
    <t>1.5 по оплате коммунальных услуг</t>
  </si>
  <si>
    <t>1.6 по оплате услуг по содержанию имущества</t>
  </si>
  <si>
    <t>1.7. по оплате прочих услуг</t>
  </si>
  <si>
    <t>1.8. по приобретению основных средств</t>
  </si>
  <si>
    <t>1.9 по приобретению нематериальных активов</t>
  </si>
  <si>
    <t>1.10 по приобретению материальных запасов</t>
  </si>
  <si>
    <t>1.11 по оплате прочих расходов</t>
  </si>
  <si>
    <t>1.12 по платежам в бюджет</t>
  </si>
  <si>
    <t>1.13 по прочим расчетам с кредиторами</t>
  </si>
  <si>
    <t>2. Расчеты за счет средств, полученных от платной и иной приносящей доход деятельности, всего:</t>
  </si>
  <si>
    <t>2.1 по заработной плате</t>
  </si>
  <si>
    <t xml:space="preserve">2.2.  по начислениям на выплаты по оплате труда </t>
  </si>
  <si>
    <t>2.3  по оплате услуг связи</t>
  </si>
  <si>
    <t>2.4 по оплате транспортных услуг</t>
  </si>
  <si>
    <t>2.5 по оплате коммунальных услуг</t>
  </si>
  <si>
    <t>2.6 по оплате услуг по содержанию имущества</t>
  </si>
  <si>
    <t>2.7 по оплате прочих услуг</t>
  </si>
  <si>
    <t>2.8 по приобретению основных средств</t>
  </si>
  <si>
    <t>2.9 по приобретению нематериальных активов</t>
  </si>
  <si>
    <t>2.10 по приобретению непроизводственных активов</t>
  </si>
  <si>
    <t>2.11 по приобретению материальных запасов</t>
  </si>
  <si>
    <t>2.12 по оплате прочих расходов</t>
  </si>
  <si>
    <t>2.13 по платежам в бюджет</t>
  </si>
  <si>
    <t>2.14 по прочим расчетам с кредиторами</t>
  </si>
  <si>
    <t>2.4. Сведения по оказанию услуг учреждением</t>
  </si>
  <si>
    <t>2.4.1. Информация о ценах (тарифах)  на платные услуги (работы), оказываемые учреждением потребителям, а также доходах, полученных учреждением от оказания платных услуг (выполнения работ)</t>
  </si>
  <si>
    <t>№ п/п</t>
  </si>
  <si>
    <t>Наименование услуги (работы)</t>
  </si>
  <si>
    <t xml:space="preserve">          2.4.4. Принятые меры по результатам рассмотрения жалоб потребителей:</t>
  </si>
  <si>
    <t>2.4.5. Показатели по поступлениям и выплатам учреждения</t>
  </si>
  <si>
    <t>КОСГУ</t>
  </si>
  <si>
    <t xml:space="preserve">Суммы плановых поступлений и выплат, рублей </t>
  </si>
  <si>
    <t>Планируемый остаток средств на начало планируемого года</t>
  </si>
  <si>
    <t>Х</t>
  </si>
  <si>
    <t>Поступления, всего:</t>
  </si>
  <si>
    <t>в том числе:</t>
  </si>
  <si>
    <t>Целевые субсидии</t>
  </si>
  <si>
    <t>Бюджетные инвестиции</t>
  </si>
  <si>
    <t>Поступления от оказания бюджетным учреждением  (подразделением) услуг (выполнения работ) , предоставление которых для физических и юридических лиц осуществляется на платной основе, всего</t>
  </si>
  <si>
    <t>Поступления от иной приносящей доход деятельности, всего:</t>
  </si>
  <si>
    <t>Планируемый остаток средств на конец планируемого года</t>
  </si>
  <si>
    <t>Выплаты, всего:</t>
  </si>
  <si>
    <t>Оплата труда и начисления на выплаты по оплате труда, всего</t>
  </si>
  <si>
    <t>Заработная плата</t>
  </si>
  <si>
    <t>Прочие выплаты</t>
  </si>
  <si>
    <t>Начисления на выплаты по оплате труда</t>
  </si>
  <si>
    <t>Оплата работ, услуг, всего</t>
  </si>
  <si>
    <t>Услуги связи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</si>
  <si>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</si>
  <si>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</si>
  <si>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</si>
  <si>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>Прочие расходы</t>
  </si>
  <si>
    <t>Безвозмездные перечисления организациям, всего</t>
  </si>
  <si>
    <t xml:space="preserve">Поступление нефинансовых активов, всего </t>
  </si>
  <si>
    <t>Увеличение стоимости основных средств</t>
  </si>
  <si>
    <t>Увеличение стоимости нематериальных активов</t>
  </si>
  <si>
    <t>Увеличение стоимости непроизводственных активов</t>
  </si>
  <si>
    <t>Поступление финансовых активов, всего</t>
  </si>
  <si>
    <t>Увеличение стоимости ценных бумаг, кроме акций и иных форм участия в капитале</t>
  </si>
  <si>
    <t>Увеличение стоимости акций и иных форм участия в капитале</t>
  </si>
  <si>
    <t xml:space="preserve">2.4.6. Сведения о выполнении муниципального задания и заданий по целевым показателям эффективности работы учреждения </t>
  </si>
  <si>
    <t>Утвержденная величина задания</t>
  </si>
  <si>
    <t>%</t>
  </si>
  <si>
    <t>1. Общая балансовая (остаточная) стоимость недвижимого имущества, находящегося у учреждения на праве оперативного управления, рублей</t>
  </si>
  <si>
    <t>в т.ч. переданного в:</t>
  </si>
  <si>
    <t xml:space="preserve">         аренду</t>
  </si>
  <si>
    <t xml:space="preserve">         безвозмездное пользование</t>
  </si>
  <si>
    <t>2. Общая балансовая (остаточная) стоимость движимого имущества, находящегося у учреждения на праве оперативного управления, рублей</t>
  </si>
  <si>
    <t>3. Общая площадь объектов недвижимого имущества, находящегося у учреждения на праве оперативного управления, кв.м</t>
  </si>
  <si>
    <t>4. Количество объектов недвижимого имущества, находящегося у учреждения на праве оперативного управления, единиц</t>
  </si>
  <si>
    <t>5. Объем средств, полученных в отчетном году от распоряжения в установленном порядке имуществом, находящимся у учреждения на праве оперативного управления, рублей</t>
  </si>
  <si>
    <t>в т.ч.:</t>
  </si>
  <si>
    <t xml:space="preserve">   переданного в аренду</t>
  </si>
  <si>
    <t xml:space="preserve">   иного использования </t>
  </si>
  <si>
    <t>7. Общая балансовая (остаточная) стоимость недвижимого имущества, приобретенного учреждением в отчетном году за счет доходов, полученных от платных услуг и иной приносящей доход деятельности, рублей</t>
  </si>
  <si>
    <t>8. Общая балансовая (остаточная) стоимость особо ценного движимого имущества, находящегося у учреждения на праве оперативного управления, рублей</t>
  </si>
  <si>
    <t>СОГЛАСОВАНО:</t>
  </si>
  <si>
    <t>Реквизиты документа (№ и дата)</t>
  </si>
  <si>
    <t>Срок действия документа</t>
  </si>
  <si>
    <t>На конец отчетного года</t>
  </si>
  <si>
    <t>Изменение (увеличение, уменьшение), %</t>
  </si>
  <si>
    <t>Потребители указанных услуг (работ)</t>
  </si>
  <si>
    <t>в т.ч. просроченная дебиторская задолженность</t>
  </si>
  <si>
    <t>Причины образования дебиторской задолженности, в т.ч. нереальной к взысканию</t>
  </si>
  <si>
    <t>в т.ч. просроченная кредиторская задолженность</t>
  </si>
  <si>
    <t>Причины образования кредиторской задолженности, в т.ч. просроченной</t>
  </si>
  <si>
    <t>Цена (тариф)  во II кв. за единицу услуги, рублей</t>
  </si>
  <si>
    <t>Цена (тариф)  в III кв. за единицу услуги, рублей</t>
  </si>
  <si>
    <t>Цена (тариф)  в IV кв. за единицу услуги, рублей</t>
  </si>
  <si>
    <t>Сумма дохода, полученного учреждением от оказания платной услуги (выполнения работы), рублей</t>
  </si>
  <si>
    <t>Суммы кассовых  поступлений (с учетом возврата) и выплат (с учетом восстановленных кассовых выплат), рублей</t>
  </si>
  <si>
    <t>Процент отклонения от плановых показателей, %</t>
  </si>
  <si>
    <t>Причины отклонений от плановых показателей</t>
  </si>
  <si>
    <t>Причины невыполнения государственного задания и заданий по целевым показателям эффективности работы учреждения</t>
  </si>
  <si>
    <t>Отдел культуры администрации города Шарыпово</t>
  </si>
  <si>
    <r>
      <t> </t>
    </r>
    <r>
      <rPr>
        <b/>
        <sz val="12"/>
        <color rgb="FF000000"/>
        <rFont val="Times New Roman"/>
        <family val="1"/>
        <charset val="204"/>
      </rPr>
      <t>Раздел 3. Сведения об использовании имущества, закрепленного за учреждением</t>
    </r>
  </si>
  <si>
    <t xml:space="preserve">Отчет </t>
  </si>
  <si>
    <t>Муниципальное бюджетное учреждение "Краеведческий музей г. Шарыпово"</t>
  </si>
  <si>
    <t xml:space="preserve">7. Право фотосъемки </t>
  </si>
  <si>
    <t>8. Право видеосъемки</t>
  </si>
  <si>
    <t>физические и юридические лица</t>
  </si>
  <si>
    <r>
      <t xml:space="preserve">2.2. Общая сумма выставленных требований в возмещение ущерба по недостачам и хищениям материальных ценностей, денежных средств, а также от порчи материальных ценностей за отчетный период - </t>
    </r>
    <r>
      <rPr>
        <b/>
        <u/>
        <sz val="12"/>
        <color rgb="FF000000"/>
        <rFont val="Times New Roman"/>
        <family val="1"/>
        <charset val="204"/>
      </rPr>
      <t>0,00</t>
    </r>
    <r>
      <rPr>
        <b/>
        <sz val="12"/>
        <color rgb="FF000000"/>
        <rFont val="Times New Roman"/>
        <family val="1"/>
        <charset val="204"/>
      </rPr>
      <t xml:space="preserve"> рублей.</t>
    </r>
  </si>
  <si>
    <t>оплата по счету</t>
  </si>
  <si>
    <t>Цена (тариф)  в I кв. за единицу услуги, руб.</t>
  </si>
  <si>
    <t xml:space="preserve"> - право фотосъемки</t>
  </si>
  <si>
    <t xml:space="preserve"> - право видеосъемки</t>
  </si>
  <si>
    <t xml:space="preserve">Коммунальные услуги </t>
  </si>
  <si>
    <t>1. Доля экспонируемых музейных предметов за отчетный период от общего числа предметов основного фонда</t>
  </si>
  <si>
    <t>2. Доля задействованных под экспозиции и выставки площадей от общего количества экспозиционных и выставочных площадей учреждения</t>
  </si>
  <si>
    <t>3. Темп роста числа посетителей по сравнению с предыдущим годом</t>
  </si>
  <si>
    <t>4. Число посетителей</t>
  </si>
  <si>
    <t>чел.</t>
  </si>
  <si>
    <t>3229,62/242,52</t>
  </si>
  <si>
    <t>Директор МКУ "ЦБОК"</t>
  </si>
  <si>
    <t>Л.А. Шокова</t>
  </si>
  <si>
    <t>Начальник отдела экономики и планирования Администрации города Шарыпово</t>
  </si>
  <si>
    <t>Е.В. Рачеева</t>
  </si>
  <si>
    <t>Е.А. Гришина</t>
  </si>
  <si>
    <t>А.Н. Еременко</t>
  </si>
  <si>
    <t>Г.А. Гришина</t>
  </si>
  <si>
    <r>
      <t xml:space="preserve">          2.4.3.  Количество жалоб потребителей - </t>
    </r>
    <r>
      <rPr>
        <u/>
        <sz val="10"/>
        <color rgb="FF000000"/>
        <rFont val="Times New Roman"/>
        <family val="1"/>
        <charset val="204"/>
      </rPr>
      <t xml:space="preserve">  0             </t>
    </r>
    <r>
      <rPr>
        <sz val="10"/>
        <color rgb="FF000000"/>
        <rFont val="Times New Roman"/>
        <family val="1"/>
        <charset val="204"/>
      </rPr>
      <t xml:space="preserve"> шт.</t>
    </r>
  </si>
  <si>
    <t xml:space="preserve">Транспортные услуги  </t>
  </si>
  <si>
    <t xml:space="preserve">Увеличение стоимости материальных запасов </t>
  </si>
  <si>
    <t>1. Расчеты по выданным авансам, полученным за счет средств городского бюджета, всего:</t>
  </si>
  <si>
    <t>1. Расчеты за счет средств городского бюджета, всего:</t>
  </si>
  <si>
    <t>6. Общая балансовая (остаточная) стоимость недвижимого имущества, приобретенного учреждением в отчетном году за счет средств, выделенных из городского бюджета на указанные цели, рублей</t>
  </si>
  <si>
    <t>Субсидии на выполнении муниципального задания</t>
  </si>
  <si>
    <t xml:space="preserve">остаток плана декабря (оплата в январе) </t>
  </si>
  <si>
    <t xml:space="preserve"> </t>
  </si>
  <si>
    <t>Е.В. Глазунова</t>
  </si>
  <si>
    <t xml:space="preserve">Начальник отдела учета и отчетности Финансового управления Администрации города  Шарыпово </t>
  </si>
  <si>
    <t xml:space="preserve">Главный специалист Финансового управления Администрации города  Шарыпово </t>
  </si>
  <si>
    <t>1943177,36/49331,73</t>
  </si>
  <si>
    <t>1111148,81/28393,13</t>
  </si>
  <si>
    <t>828798,93/20696,08</t>
  </si>
  <si>
    <t>Главный бухгалтер МКУ "ЦБОК"</t>
  </si>
  <si>
    <t>Итого:</t>
  </si>
  <si>
    <t>Ед. измер.</t>
  </si>
  <si>
    <t>% выполн-я задания</t>
  </si>
  <si>
    <t>Исполнитель: Ведущий экономист  МКУ "ЦБОК"  тел. 8 (39153) 37772</t>
  </si>
  <si>
    <t>СОГЛАСОВАНО:                                                                                                                                                                                                УТВЕРЖДАЮ:</t>
  </si>
  <si>
    <t>Руководитель Финансового управления Администрации города Шарыпово</t>
  </si>
  <si>
    <t>Право видеосъемки</t>
  </si>
  <si>
    <t>Ведущий специалист по имущественным отношениям КУМИ Администрации города Шарыпово</t>
  </si>
  <si>
    <t>О.Г. Крысенко</t>
  </si>
  <si>
    <t>Е.А. Курносова.</t>
  </si>
  <si>
    <t>Е.В. Ерошкина</t>
  </si>
  <si>
    <t>________________________ М.А. Шереметьева                                                                                                      __________________С.А. Замараева</t>
  </si>
  <si>
    <t>Начальник Отдела культуры администрации города Шарыпово                                            И.о. директора МБУ "Краеведческий музей г.Шарыпово"</t>
  </si>
  <si>
    <t>за 2015 год</t>
  </si>
  <si>
    <t>1. Автобусная экскурсия по городу</t>
  </si>
  <si>
    <t>2. Автобусная экскурсия по району</t>
  </si>
  <si>
    <t>3. Обзорная экскурсия по музею для школьников студентов, пенсионеров</t>
  </si>
  <si>
    <t xml:space="preserve">4. Обзорная экскурсия по музею для групп детей свыше 10 человек </t>
  </si>
  <si>
    <t>5. Обзорная экскурсия по музею для взрослых</t>
  </si>
  <si>
    <t>6. Тематическая экскурсия</t>
  </si>
  <si>
    <t>9. Лекции, читаемые научными сотрудниками в помещениях музея и проведение музейных знаний</t>
  </si>
  <si>
    <t>2583776,04/436603,76</t>
  </si>
  <si>
    <t>Автобусная экскурсия по городу</t>
  </si>
  <si>
    <t>Автобусная экскурсия по району</t>
  </si>
  <si>
    <t>Обзорная экскурсия по музею для школьников студентов, пенсионеров</t>
  </si>
  <si>
    <t xml:space="preserve">Обзорная экскурсия по музею для групп детей свыше 10 человек </t>
  </si>
  <si>
    <t>Обзорная экскурсия по музею для взрослых</t>
  </si>
  <si>
    <t xml:space="preserve">Право фотосъемки </t>
  </si>
  <si>
    <t>Тематическая экскурсия</t>
  </si>
  <si>
    <t>Лекции, читаемые научными сотрудниками в помещениях музея и проведение музейных знаний</t>
  </si>
  <si>
    <r>
      <t xml:space="preserve">          2.4.2. Общее количество потребителей, воспользовавшихся услугами (работами) учреждения (в т.ч. платными) за отчетный период - </t>
    </r>
    <r>
      <rPr>
        <u/>
        <sz val="10"/>
        <rFont val="Times New Roman"/>
        <family val="1"/>
        <charset val="204"/>
      </rPr>
      <t>17285</t>
    </r>
    <r>
      <rPr>
        <sz val="10"/>
        <rFont val="Times New Roman"/>
        <family val="1"/>
        <charset val="204"/>
      </rPr>
      <t xml:space="preserve"> единиц.</t>
    </r>
  </si>
  <si>
    <t xml:space="preserve"> - автобусная экскурсия по городу</t>
  </si>
  <si>
    <t xml:space="preserve"> - автобусная экскурсия по району</t>
  </si>
  <si>
    <t xml:space="preserve"> - обзорная экскурсия по музею для школьников, студентов, пенсионеров</t>
  </si>
  <si>
    <t xml:space="preserve"> - обзорная экскурсия по музею для групп свыше 10 человек</t>
  </si>
  <si>
    <t xml:space="preserve"> - обзорная экскурсия по музею для взрослых</t>
  </si>
  <si>
    <t xml:space="preserve"> - лекции, читаемые научными сотрудниками в помещениях музея и проведение музейных занятий</t>
  </si>
  <si>
    <t xml:space="preserve"> - тематическая экскурсия</t>
  </si>
  <si>
    <t>Поступления от благотворительных фондов</t>
  </si>
  <si>
    <t>штраф за неисполнение контракта от поставщика</t>
  </si>
  <si>
    <t>1111148,81/27092,69</t>
  </si>
  <si>
    <t>0,00/0,00</t>
  </si>
  <si>
    <t>1472627,23/409511,07</t>
  </si>
  <si>
    <r>
      <t xml:space="preserve">"___ "  </t>
    </r>
    <r>
      <rPr>
        <u/>
        <sz val="12"/>
        <color rgb="FF000000"/>
        <rFont val="Times New Roman"/>
        <family val="1"/>
        <charset val="204"/>
      </rPr>
      <t>марта</t>
    </r>
    <r>
      <rPr>
        <sz val="12"/>
        <color rgb="FF000000"/>
        <rFont val="Times New Roman"/>
        <family val="1"/>
        <charset val="204"/>
      </rPr>
      <t xml:space="preserve">   </t>
    </r>
    <r>
      <rPr>
        <u/>
        <sz val="12"/>
        <color rgb="FF000000"/>
        <rFont val="Times New Roman"/>
        <family val="1"/>
        <charset val="204"/>
      </rPr>
      <t xml:space="preserve">2016 г. </t>
    </r>
    <r>
      <rPr>
        <sz val="12"/>
        <color rgb="FF00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"___   "  </t>
    </r>
    <r>
      <rPr>
        <u/>
        <sz val="12"/>
        <color rgb="FF000000"/>
        <rFont val="Times New Roman"/>
        <family val="1"/>
        <charset val="204"/>
      </rPr>
      <t>марта  2016 г.</t>
    </r>
  </si>
  <si>
    <t>серия 24 № 005838579</t>
  </si>
  <si>
    <t>№ 35-п от 17.12.2014г.</t>
  </si>
  <si>
    <t>Заместитель Главы города Шарыпово -Председатель КУМИ Администрации г. Шарыпово</t>
  </si>
  <si>
    <t>бессрочный</t>
  </si>
  <si>
    <t>3. Приказ МБУ "КМ г. Шарыпово" об утверждении Перечня цен на оказание платных услуг</t>
  </si>
  <si>
    <t>при формировании плана предполагалось получить больше доходов от оказания платных услуг</t>
  </si>
  <si>
    <t>фактичесое поступление меньше плана</t>
  </si>
  <si>
    <t xml:space="preserve"> - Деятельность музеев и охрана исторических мест и зданий (92.52);</t>
  </si>
  <si>
    <t xml:space="preserve"> - Розничная торговля сувенирами, изделиями народных художественных промыслов, предметами культового и религиозного назначения, похоронными принадлежностями (52.48.34)</t>
  </si>
  <si>
    <t xml:space="preserve"> - Издание книг, брошюр, буклетов и аналогичных публикаций, в том числе для слепых (22.11.1);</t>
  </si>
  <si>
    <t xml:space="preserve"> - Рекламная деятельность (74.4);</t>
  </si>
  <si>
    <t>Приказ Отдела культуры администрации города Шарыпово "О создании муниципальных бюджетных учреждений"</t>
  </si>
  <si>
    <t xml:space="preserve"> №10 от 14.01.2011г.</t>
  </si>
  <si>
    <t>Приказ Отдела культуры администрации города Шарыпово об утверждении Устава МБУ "КМ г. Шарыпово"</t>
  </si>
  <si>
    <t>Свидетельство о внесении записи в Единый государственный реестр юридических лиц</t>
  </si>
  <si>
    <t>+33,0/+785,0</t>
  </si>
  <si>
    <t>Свидетельство о постановке на учет российской организации в налоговом органе по месту ее нахождения</t>
  </si>
  <si>
    <t>предполагалось большее количество посещений</t>
  </si>
  <si>
    <t>24 005838577 от 02.02.2011г.</t>
  </si>
  <si>
    <t>24.01.2011 г № 16                                                       (в ред. № 36 от 02.04.2015г.)</t>
  </si>
</sst>
</file>

<file path=xl/styles.xml><?xml version="1.0" encoding="utf-8"?>
<styleSheet xmlns="http://schemas.openxmlformats.org/spreadsheetml/2006/main">
  <numFmts count="1">
    <numFmt numFmtId="164" formatCode="0.0"/>
  </numFmts>
  <fonts count="2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0" fillId="0" borderId="0" xfId="0"/>
    <xf numFmtId="0" fontId="8" fillId="0" borderId="0" xfId="0" applyFont="1" applyAlignment="1">
      <alignment vertical="top" wrapText="1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/>
    <xf numFmtId="0" fontId="8" fillId="0" borderId="0" xfId="0" applyFont="1" applyAlignment="1">
      <alignment vertical="top" wrapText="1"/>
    </xf>
    <xf numFmtId="0" fontId="0" fillId="0" borderId="0" xfId="0"/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top" wrapText="1"/>
    </xf>
    <xf numFmtId="0" fontId="0" fillId="0" borderId="0" xfId="0"/>
    <xf numFmtId="2" fontId="3" fillId="0" borderId="3" xfId="0" applyNumberFormat="1" applyFont="1" applyBorder="1" applyAlignment="1">
      <alignment horizontal="center" vertical="top" wrapText="1"/>
    </xf>
    <xf numFmtId="0" fontId="8" fillId="0" borderId="0" xfId="0" applyFont="1"/>
    <xf numFmtId="0" fontId="4" fillId="0" borderId="3" xfId="0" applyFont="1" applyBorder="1" applyAlignment="1">
      <alignment horizontal="center" wrapText="1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0" fillId="0" borderId="0" xfId="0"/>
    <xf numFmtId="0" fontId="4" fillId="0" borderId="3" xfId="0" applyFont="1" applyBorder="1" applyAlignment="1">
      <alignment horizontal="center" vertical="center" textRotation="90" wrapText="1"/>
    </xf>
    <xf numFmtId="0" fontId="1" fillId="0" borderId="0" xfId="0" applyFont="1" applyBorder="1" applyAlignment="1"/>
    <xf numFmtId="0" fontId="8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textRotation="90" wrapText="1"/>
    </xf>
    <xf numFmtId="0" fontId="4" fillId="0" borderId="3" xfId="0" applyNumberFormat="1" applyFont="1" applyBorder="1" applyAlignment="1">
      <alignment horizontal="center" textRotation="90" wrapText="1"/>
    </xf>
    <xf numFmtId="0" fontId="4" fillId="0" borderId="11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 wrapText="1"/>
    </xf>
    <xf numFmtId="0" fontId="8" fillId="0" borderId="0" xfId="0" applyFont="1" applyAlignment="1">
      <alignment vertical="top" wrapText="1"/>
    </xf>
    <xf numFmtId="0" fontId="8" fillId="0" borderId="0" xfId="0" applyFont="1"/>
    <xf numFmtId="0" fontId="4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8" fillId="0" borderId="3" xfId="0" applyFont="1" applyBorder="1"/>
    <xf numFmtId="0" fontId="8" fillId="0" borderId="0" xfId="0" applyFont="1"/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2" fillId="0" borderId="4" xfId="0" applyFont="1" applyBorder="1" applyAlignment="1"/>
    <xf numFmtId="0" fontId="2" fillId="0" borderId="5" xfId="0" applyFont="1" applyBorder="1" applyAlignment="1"/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8" fillId="0" borderId="0" xfId="0" applyFont="1"/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justify" vertical="top" wrapText="1"/>
    </xf>
    <xf numFmtId="0" fontId="21" fillId="0" borderId="0" xfId="0" applyFont="1" applyBorder="1" applyAlignment="1">
      <alignment horizontal="left" wrapText="1"/>
    </xf>
    <xf numFmtId="0" fontId="17" fillId="0" borderId="0" xfId="0" applyFont="1" applyBorder="1" applyAlignment="1">
      <alignment horizontal="center"/>
    </xf>
    <xf numFmtId="2" fontId="18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8" fillId="0" borderId="0" xfId="0" applyFont="1"/>
    <xf numFmtId="0" fontId="4" fillId="0" borderId="4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9" fillId="0" borderId="4" xfId="0" applyFont="1" applyBorder="1" applyAlignment="1">
      <alignment horizontal="center" wrapText="1"/>
    </xf>
    <xf numFmtId="0" fontId="27" fillId="0" borderId="6" xfId="0" applyFont="1" applyBorder="1" applyAlignment="1">
      <alignment horizontal="center" wrapText="1"/>
    </xf>
    <xf numFmtId="0" fontId="27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8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/>
    <xf numFmtId="0" fontId="2" fillId="0" borderId="5" xfId="0" applyFont="1" applyBorder="1" applyAlignment="1"/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4" fillId="0" borderId="4" xfId="0" applyNumberFormat="1" applyFont="1" applyBorder="1" applyAlignment="1">
      <alignment horizontal="center" textRotation="90" wrapText="1"/>
    </xf>
    <xf numFmtId="0" fontId="4" fillId="0" borderId="5" xfId="0" applyNumberFormat="1" applyFont="1" applyBorder="1" applyAlignment="1">
      <alignment horizontal="center" textRotation="90" wrapText="1"/>
    </xf>
    <xf numFmtId="0" fontId="3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8" fillId="0" borderId="10" xfId="0" applyFont="1" applyBorder="1" applyAlignment="1"/>
    <xf numFmtId="0" fontId="8" fillId="0" borderId="6" xfId="0" applyFont="1" applyBorder="1" applyAlignment="1"/>
    <xf numFmtId="0" fontId="0" fillId="0" borderId="10" xfId="0" applyBorder="1" applyAlignment="1"/>
    <xf numFmtId="0" fontId="8" fillId="0" borderId="6" xfId="0" applyFont="1" applyBorder="1"/>
    <xf numFmtId="0" fontId="8" fillId="0" borderId="10" xfId="0" applyFont="1" applyBorder="1"/>
    <xf numFmtId="0" fontId="8" fillId="0" borderId="0" xfId="0" applyFont="1" applyAlignment="1">
      <alignment vertical="top" wrapText="1"/>
    </xf>
    <xf numFmtId="0" fontId="0" fillId="0" borderId="0" xfId="0" applyAlignment="1"/>
    <xf numFmtId="0" fontId="7" fillId="0" borderId="0" xfId="0" applyFont="1" applyAlignment="1">
      <alignment horizontal="left" vertical="top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21" fillId="0" borderId="4" xfId="0" applyFont="1" applyBorder="1" applyAlignment="1">
      <alignment horizontal="left" wrapText="1"/>
    </xf>
    <xf numFmtId="0" fontId="21" fillId="0" borderId="6" xfId="0" applyFont="1" applyBorder="1" applyAlignment="1">
      <alignment horizontal="left" wrapText="1"/>
    </xf>
    <xf numFmtId="0" fontId="21" fillId="0" borderId="5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2" fontId="18" fillId="0" borderId="4" xfId="0" applyNumberFormat="1" applyFont="1" applyBorder="1" applyAlignment="1">
      <alignment horizontal="center" wrapText="1"/>
    </xf>
    <xf numFmtId="2" fontId="22" fillId="0" borderId="5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vertical="top" wrapText="1"/>
    </xf>
    <xf numFmtId="2" fontId="2" fillId="0" borderId="3" xfId="0" applyNumberFormat="1" applyFont="1" applyBorder="1" applyAlignment="1">
      <alignment vertical="top" wrapText="1"/>
    </xf>
    <xf numFmtId="2" fontId="3" fillId="0" borderId="3" xfId="0" applyNumberFormat="1" applyFont="1" applyBorder="1" applyAlignment="1">
      <alignment horizontal="center" vertical="top" wrapText="1"/>
    </xf>
    <xf numFmtId="2" fontId="12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3" fillId="0" borderId="3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6" xfId="0" applyNumberFormat="1" applyFont="1" applyBorder="1" applyAlignment="1">
      <alignment horizontal="center" wrapText="1"/>
    </xf>
    <xf numFmtId="0" fontId="2" fillId="0" borderId="5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0" fontId="7" fillId="0" borderId="0" xfId="0" applyFont="1" applyAlignment="1">
      <alignment vertical="top" wrapText="1"/>
    </xf>
    <xf numFmtId="0" fontId="4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 wrapText="1"/>
    </xf>
    <xf numFmtId="0" fontId="4" fillId="0" borderId="4" xfId="0" applyFont="1" applyBorder="1" applyAlignment="1">
      <alignment horizontal="center" textRotation="89" wrapText="1"/>
    </xf>
    <xf numFmtId="0" fontId="2" fillId="0" borderId="5" xfId="0" applyFont="1" applyBorder="1" applyAlignment="1">
      <alignment horizontal="center" textRotation="89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 vertical="top" wrapText="1"/>
    </xf>
    <xf numFmtId="0" fontId="0" fillId="0" borderId="0" xfId="0" applyFont="1" applyAlignment="1">
      <alignment horizontal="right"/>
    </xf>
    <xf numFmtId="0" fontId="7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vertical="top" wrapText="1"/>
    </xf>
    <xf numFmtId="0" fontId="26" fillId="0" borderId="3" xfId="0" applyFont="1" applyBorder="1" applyAlignment="1">
      <alignment horizontal="center"/>
    </xf>
    <xf numFmtId="0" fontId="25" fillId="0" borderId="0" xfId="0" applyFont="1" applyAlignment="1">
      <alignment horizontal="left" wrapText="1"/>
    </xf>
    <xf numFmtId="0" fontId="26" fillId="0" borderId="4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5" fillId="0" borderId="6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28" fillId="0" borderId="6" xfId="0" applyFont="1" applyBorder="1" applyAlignment="1">
      <alignment horizontal="center" wrapText="1"/>
    </xf>
    <xf numFmtId="0" fontId="28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8" fillId="0" borderId="4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2" fontId="18" fillId="0" borderId="5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left" wrapText="1"/>
    </xf>
    <xf numFmtId="0" fontId="20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center" vertical="center" wrapText="1"/>
    </xf>
    <xf numFmtId="2" fontId="24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/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2" fontId="4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4" fillId="0" borderId="3" xfId="0" applyNumberFormat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0" fontId="13" fillId="0" borderId="4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0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/>
    <xf numFmtId="0" fontId="0" fillId="0" borderId="0" xfId="0" applyFont="1" applyAlignment="1"/>
    <xf numFmtId="0" fontId="1" fillId="0" borderId="6" xfId="0" applyFont="1" applyBorder="1" applyAlignment="1"/>
    <xf numFmtId="0" fontId="4" fillId="0" borderId="0" xfId="0" applyFont="1" applyAlignment="1">
      <alignment vertical="top" wrapText="1"/>
    </xf>
    <xf numFmtId="0" fontId="4" fillId="0" borderId="5" xfId="0" applyFont="1" applyBorder="1" applyAlignment="1">
      <alignment horizontal="center" textRotation="90" wrapText="1"/>
    </xf>
    <xf numFmtId="0" fontId="17" fillId="0" borderId="6" xfId="0" applyFont="1" applyBorder="1" applyAlignment="1">
      <alignment horizontal="center"/>
    </xf>
    <xf numFmtId="0" fontId="18" fillId="0" borderId="0" xfId="0" applyFont="1" applyAlignment="1">
      <alignment vertical="top" wrapText="1"/>
    </xf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0" fontId="3" fillId="0" borderId="3" xfId="0" applyFont="1" applyBorder="1" applyAlignment="1">
      <alignment vertical="top" wrapText="1"/>
    </xf>
    <xf numFmtId="2" fontId="3" fillId="0" borderId="3" xfId="0" applyNumberFormat="1" applyFont="1" applyBorder="1" applyAlignment="1">
      <alignment horizontal="center" wrapText="1"/>
    </xf>
    <xf numFmtId="2" fontId="12" fillId="0" borderId="3" xfId="0" applyNumberFormat="1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2" fontId="3" fillId="0" borderId="4" xfId="0" applyNumberFormat="1" applyFont="1" applyBorder="1" applyAlignment="1">
      <alignment horizontal="center" wrapText="1"/>
    </xf>
    <xf numFmtId="2" fontId="12" fillId="0" borderId="5" xfId="0" applyNumberFormat="1" applyFont="1" applyBorder="1" applyAlignment="1">
      <alignment horizontal="center" wrapText="1"/>
    </xf>
    <xf numFmtId="0" fontId="11" fillId="0" borderId="0" xfId="0" applyFont="1" applyAlignment="1"/>
    <xf numFmtId="0" fontId="1" fillId="0" borderId="0" xfId="0" applyFont="1" applyBorder="1" applyAlignment="1"/>
    <xf numFmtId="0" fontId="8" fillId="0" borderId="0" xfId="0" applyFont="1" applyBorder="1" applyAlignment="1">
      <alignment wrapText="1"/>
    </xf>
    <xf numFmtId="2" fontId="3" fillId="0" borderId="4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31"/>
  <sheetViews>
    <sheetView tabSelected="1" topLeftCell="A29" workbookViewId="0">
      <selection activeCell="M34" sqref="M34:N34"/>
    </sheetView>
  </sheetViews>
  <sheetFormatPr defaultRowHeight="15"/>
  <cols>
    <col min="10" max="10" width="9.7109375" customWidth="1"/>
    <col min="11" max="11" width="10.140625" customWidth="1"/>
    <col min="12" max="12" width="14" customWidth="1"/>
    <col min="13" max="13" width="9.42578125" customWidth="1"/>
    <col min="14" max="14" width="18.140625" customWidth="1"/>
  </cols>
  <sheetData>
    <row r="1" spans="1:15" ht="15.75">
      <c r="A1" s="173" t="s">
        <v>199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2"/>
    </row>
    <row r="2" spans="1:15" ht="15.75">
      <c r="A2" s="173" t="s">
        <v>207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2"/>
    </row>
    <row r="3" spans="1:15" ht="15.75">
      <c r="A3" s="175" t="s">
        <v>206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3"/>
    </row>
    <row r="4" spans="1:15" ht="15.75">
      <c r="A4" s="175" t="s">
        <v>238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3"/>
    </row>
    <row r="5" spans="1:15" ht="15.75">
      <c r="A5" s="170" t="s">
        <v>155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3"/>
    </row>
    <row r="6" spans="1:15" ht="15.75">
      <c r="A6" s="170" t="s">
        <v>0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3"/>
    </row>
    <row r="7" spans="1:15" ht="15.75">
      <c r="A7" s="170" t="s">
        <v>208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3"/>
    </row>
    <row r="8" spans="1:15" ht="16.5" thickBot="1">
      <c r="A8" s="177" t="s">
        <v>156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5"/>
    </row>
    <row r="9" spans="1:15" ht="15" customHeight="1">
      <c r="A9" s="178" t="s">
        <v>1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5"/>
    </row>
    <row r="10" spans="1:15" ht="16.5" customHeight="1" thickBot="1">
      <c r="A10" s="179" t="s">
        <v>153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5"/>
    </row>
    <row r="11" spans="1:15" ht="15.75">
      <c r="A11" s="178" t="s">
        <v>2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5"/>
    </row>
    <row r="12" spans="1:15" ht="15.75">
      <c r="A12" s="170" t="s">
        <v>3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5"/>
    </row>
    <row r="13" spans="1:15" ht="15.75">
      <c r="A13" s="150" t="s">
        <v>4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3"/>
    </row>
    <row r="14" spans="1:15" ht="15" customHeight="1">
      <c r="A14" s="183" t="s">
        <v>246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3"/>
    </row>
    <row r="15" spans="1:15" s="27" customFormat="1" ht="32.25" customHeight="1">
      <c r="A15" s="183" t="s">
        <v>247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60"/>
    </row>
    <row r="16" spans="1:15" s="27" customFormat="1" ht="16.5" customHeight="1">
      <c r="A16" s="183" t="s">
        <v>248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60"/>
    </row>
    <row r="17" spans="1:15" s="27" customFormat="1" ht="15" customHeight="1">
      <c r="A17" s="183" t="s">
        <v>249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60"/>
    </row>
    <row r="18" spans="1:15" ht="15.75">
      <c r="A18" s="150" t="s">
        <v>5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3"/>
    </row>
    <row r="19" spans="1:15" ht="15.75">
      <c r="A19" s="180" t="s">
        <v>6</v>
      </c>
      <c r="B19" s="180"/>
      <c r="C19" s="180"/>
      <c r="D19" s="180"/>
      <c r="E19" s="180"/>
      <c r="F19" s="180"/>
      <c r="G19" s="180"/>
      <c r="H19" s="180"/>
      <c r="I19" s="180"/>
      <c r="J19" s="180" t="s">
        <v>140</v>
      </c>
      <c r="K19" s="180"/>
      <c r="L19" s="180"/>
      <c r="M19" s="180"/>
      <c r="N19" s="180"/>
      <c r="O19" s="4"/>
    </row>
    <row r="20" spans="1:15" ht="15.75">
      <c r="A20" s="181" t="s">
        <v>209</v>
      </c>
      <c r="B20" s="181"/>
      <c r="C20" s="181"/>
      <c r="D20" s="181"/>
      <c r="E20" s="181"/>
      <c r="F20" s="181"/>
      <c r="G20" s="181"/>
      <c r="H20" s="181"/>
      <c r="I20" s="181"/>
      <c r="J20" s="182" t="s">
        <v>159</v>
      </c>
      <c r="K20" s="182"/>
      <c r="L20" s="182"/>
      <c r="M20" s="182"/>
      <c r="N20" s="182"/>
      <c r="O20" s="4"/>
    </row>
    <row r="21" spans="1:15" ht="15.75">
      <c r="A21" s="181" t="s">
        <v>210</v>
      </c>
      <c r="B21" s="181"/>
      <c r="C21" s="181"/>
      <c r="D21" s="181"/>
      <c r="E21" s="181"/>
      <c r="F21" s="181"/>
      <c r="G21" s="181"/>
      <c r="H21" s="181"/>
      <c r="I21" s="181"/>
      <c r="J21" s="182" t="s">
        <v>159</v>
      </c>
      <c r="K21" s="182"/>
      <c r="L21" s="182"/>
      <c r="M21" s="182"/>
      <c r="N21" s="182"/>
      <c r="O21" s="4"/>
    </row>
    <row r="22" spans="1:15" ht="15.75">
      <c r="A22" s="181" t="s">
        <v>211</v>
      </c>
      <c r="B22" s="181"/>
      <c r="C22" s="181"/>
      <c r="D22" s="181"/>
      <c r="E22" s="181"/>
      <c r="F22" s="181"/>
      <c r="G22" s="181"/>
      <c r="H22" s="181"/>
      <c r="I22" s="181"/>
      <c r="J22" s="182" t="s">
        <v>159</v>
      </c>
      <c r="K22" s="182"/>
      <c r="L22" s="182"/>
      <c r="M22" s="182"/>
      <c r="N22" s="182"/>
      <c r="O22" s="4"/>
    </row>
    <row r="23" spans="1:15" ht="15.75">
      <c r="A23" s="181" t="s">
        <v>212</v>
      </c>
      <c r="B23" s="181"/>
      <c r="C23" s="181"/>
      <c r="D23" s="181"/>
      <c r="E23" s="181"/>
      <c r="F23" s="181"/>
      <c r="G23" s="181"/>
      <c r="H23" s="181"/>
      <c r="I23" s="181"/>
      <c r="J23" s="182" t="s">
        <v>159</v>
      </c>
      <c r="K23" s="182"/>
      <c r="L23" s="182"/>
      <c r="M23" s="182"/>
      <c r="N23" s="182"/>
      <c r="O23" s="4"/>
    </row>
    <row r="24" spans="1:15" ht="15.75" customHeight="1">
      <c r="A24" s="181" t="s">
        <v>213</v>
      </c>
      <c r="B24" s="181"/>
      <c r="C24" s="181"/>
      <c r="D24" s="181"/>
      <c r="E24" s="181"/>
      <c r="F24" s="181"/>
      <c r="G24" s="181"/>
      <c r="H24" s="181"/>
      <c r="I24" s="181"/>
      <c r="J24" s="182" t="s">
        <v>159</v>
      </c>
      <c r="K24" s="182"/>
      <c r="L24" s="182"/>
      <c r="M24" s="182"/>
      <c r="N24" s="182"/>
      <c r="O24" s="4"/>
    </row>
    <row r="25" spans="1:15" ht="15.75">
      <c r="A25" s="181" t="s">
        <v>214</v>
      </c>
      <c r="B25" s="181"/>
      <c r="C25" s="181"/>
      <c r="D25" s="181"/>
      <c r="E25" s="181"/>
      <c r="F25" s="181"/>
      <c r="G25" s="181"/>
      <c r="H25" s="181"/>
      <c r="I25" s="181"/>
      <c r="J25" s="182" t="s">
        <v>159</v>
      </c>
      <c r="K25" s="182"/>
      <c r="L25" s="182"/>
      <c r="M25" s="182"/>
      <c r="N25" s="182"/>
      <c r="O25" s="4"/>
    </row>
    <row r="26" spans="1:15" ht="15.75">
      <c r="A26" s="181" t="s">
        <v>157</v>
      </c>
      <c r="B26" s="181"/>
      <c r="C26" s="181"/>
      <c r="D26" s="181"/>
      <c r="E26" s="181"/>
      <c r="F26" s="181"/>
      <c r="G26" s="181"/>
      <c r="H26" s="181"/>
      <c r="I26" s="181"/>
      <c r="J26" s="182" t="s">
        <v>159</v>
      </c>
      <c r="K26" s="182"/>
      <c r="L26" s="182"/>
      <c r="M26" s="182"/>
      <c r="N26" s="182"/>
      <c r="O26" s="4"/>
    </row>
    <row r="27" spans="1:15" ht="15.75">
      <c r="A27" s="181" t="s">
        <v>158</v>
      </c>
      <c r="B27" s="181"/>
      <c r="C27" s="181"/>
      <c r="D27" s="181"/>
      <c r="E27" s="181"/>
      <c r="F27" s="181"/>
      <c r="G27" s="181"/>
      <c r="H27" s="181"/>
      <c r="I27" s="181"/>
      <c r="J27" s="182" t="s">
        <v>159</v>
      </c>
      <c r="K27" s="182"/>
      <c r="L27" s="182"/>
      <c r="M27" s="182"/>
      <c r="N27" s="182"/>
      <c r="O27" s="4"/>
    </row>
    <row r="28" spans="1:15" s="27" customFormat="1" ht="15.75">
      <c r="A28" s="181" t="s">
        <v>215</v>
      </c>
      <c r="B28" s="181"/>
      <c r="C28" s="181"/>
      <c r="D28" s="181"/>
      <c r="E28" s="181"/>
      <c r="F28" s="181"/>
      <c r="G28" s="181"/>
      <c r="H28" s="181"/>
      <c r="I28" s="181"/>
      <c r="J28" s="182" t="s">
        <v>159</v>
      </c>
      <c r="K28" s="182"/>
      <c r="L28" s="182"/>
      <c r="M28" s="182"/>
      <c r="N28" s="182"/>
      <c r="O28" s="40"/>
    </row>
    <row r="29" spans="1:15" ht="15.75">
      <c r="A29" s="150" t="s">
        <v>7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3"/>
    </row>
    <row r="30" spans="1:15" ht="18.75" customHeight="1">
      <c r="A30" s="184" t="s">
        <v>8</v>
      </c>
      <c r="B30" s="185"/>
      <c r="C30" s="185"/>
      <c r="D30" s="185"/>
      <c r="E30" s="185"/>
      <c r="F30" s="185"/>
      <c r="G30" s="185"/>
      <c r="H30" s="185"/>
      <c r="I30" s="186"/>
      <c r="J30" s="184" t="s">
        <v>136</v>
      </c>
      <c r="K30" s="185"/>
      <c r="L30" s="186"/>
      <c r="M30" s="180" t="s">
        <v>137</v>
      </c>
      <c r="N30" s="180"/>
      <c r="O30" s="4"/>
    </row>
    <row r="31" spans="1:15" s="27" customFormat="1" ht="27.75" customHeight="1">
      <c r="A31" s="74" t="s">
        <v>250</v>
      </c>
      <c r="B31" s="75"/>
      <c r="C31" s="75"/>
      <c r="D31" s="75"/>
      <c r="E31" s="75"/>
      <c r="F31" s="75"/>
      <c r="G31" s="75"/>
      <c r="H31" s="75"/>
      <c r="I31" s="76"/>
      <c r="J31" s="77" t="s">
        <v>251</v>
      </c>
      <c r="K31" s="78"/>
      <c r="L31" s="79"/>
      <c r="M31" s="80" t="s">
        <v>242</v>
      </c>
      <c r="N31" s="81"/>
      <c r="O31" s="73"/>
    </row>
    <row r="32" spans="1:15" s="27" customFormat="1" ht="30" customHeight="1">
      <c r="A32" s="74" t="s">
        <v>252</v>
      </c>
      <c r="B32" s="188"/>
      <c r="C32" s="188"/>
      <c r="D32" s="188"/>
      <c r="E32" s="188"/>
      <c r="F32" s="188"/>
      <c r="G32" s="188"/>
      <c r="H32" s="188"/>
      <c r="I32" s="189"/>
      <c r="J32" s="84" t="s">
        <v>258</v>
      </c>
      <c r="K32" s="190"/>
      <c r="L32" s="191"/>
      <c r="M32" s="80" t="s">
        <v>242</v>
      </c>
      <c r="N32" s="85"/>
      <c r="O32" s="45"/>
    </row>
    <row r="33" spans="1:15" s="27" customFormat="1" ht="28.5" customHeight="1">
      <c r="A33" s="74" t="s">
        <v>255</v>
      </c>
      <c r="B33" s="188"/>
      <c r="C33" s="188"/>
      <c r="D33" s="188"/>
      <c r="E33" s="188"/>
      <c r="F33" s="188"/>
      <c r="G33" s="188"/>
      <c r="H33" s="188"/>
      <c r="I33" s="189"/>
      <c r="J33" s="84" t="s">
        <v>239</v>
      </c>
      <c r="K33" s="190"/>
      <c r="L33" s="191"/>
      <c r="M33" s="80" t="s">
        <v>242</v>
      </c>
      <c r="N33" s="85"/>
      <c r="O33" s="45"/>
    </row>
    <row r="34" spans="1:15" s="27" customFormat="1" ht="25.5" customHeight="1">
      <c r="A34" s="74" t="s">
        <v>253</v>
      </c>
      <c r="B34" s="82"/>
      <c r="C34" s="82"/>
      <c r="D34" s="82"/>
      <c r="E34" s="82"/>
      <c r="F34" s="82"/>
      <c r="G34" s="82"/>
      <c r="H34" s="82"/>
      <c r="I34" s="83"/>
      <c r="J34" s="84" t="s">
        <v>257</v>
      </c>
      <c r="K34" s="78"/>
      <c r="L34" s="79"/>
      <c r="M34" s="80" t="s">
        <v>242</v>
      </c>
      <c r="N34" s="85"/>
      <c r="O34" s="73"/>
    </row>
    <row r="35" spans="1:15" ht="21.75" customHeight="1">
      <c r="A35" s="74" t="s">
        <v>243</v>
      </c>
      <c r="B35" s="188"/>
      <c r="C35" s="188"/>
      <c r="D35" s="188"/>
      <c r="E35" s="188"/>
      <c r="F35" s="192"/>
      <c r="G35" s="192"/>
      <c r="H35" s="192"/>
      <c r="I35" s="193"/>
      <c r="J35" s="194" t="s">
        <v>240</v>
      </c>
      <c r="K35" s="195"/>
      <c r="L35" s="196"/>
      <c r="M35" s="80" t="s">
        <v>242</v>
      </c>
      <c r="N35" s="85"/>
      <c r="O35" s="4"/>
    </row>
    <row r="36" spans="1:15" ht="15.75">
      <c r="A36" s="150" t="s">
        <v>9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3"/>
    </row>
    <row r="37" spans="1:15" ht="15.75">
      <c r="A37" s="131" t="s">
        <v>10</v>
      </c>
      <c r="B37" s="131"/>
      <c r="C37" s="131"/>
      <c r="D37" s="131"/>
      <c r="E37" s="131"/>
      <c r="F37" s="131"/>
      <c r="G37" s="131"/>
      <c r="H37" s="131"/>
      <c r="I37" s="131"/>
      <c r="J37" s="148">
        <v>15.4</v>
      </c>
      <c r="K37" s="148"/>
      <c r="L37" s="148"/>
      <c r="M37" s="148"/>
      <c r="N37" s="148"/>
      <c r="O37" s="4"/>
    </row>
    <row r="38" spans="1:15" ht="15.75">
      <c r="A38" s="131" t="s">
        <v>11</v>
      </c>
      <c r="B38" s="131"/>
      <c r="C38" s="131"/>
      <c r="D38" s="131"/>
      <c r="E38" s="131"/>
      <c r="F38" s="131"/>
      <c r="G38" s="131"/>
      <c r="H38" s="131"/>
      <c r="I38" s="131"/>
      <c r="J38" s="149">
        <v>26.7</v>
      </c>
      <c r="K38" s="149"/>
      <c r="L38" s="149"/>
      <c r="M38" s="149"/>
      <c r="N38" s="149"/>
      <c r="O38" s="4"/>
    </row>
    <row r="39" spans="1:15" ht="15.75">
      <c r="A39" s="131" t="s">
        <v>12</v>
      </c>
      <c r="B39" s="131"/>
      <c r="C39" s="131"/>
      <c r="D39" s="131"/>
      <c r="E39" s="131"/>
      <c r="F39" s="131"/>
      <c r="G39" s="131"/>
      <c r="H39" s="131"/>
      <c r="I39" s="131"/>
      <c r="J39" s="148">
        <v>73.3</v>
      </c>
      <c r="K39" s="148"/>
      <c r="L39" s="148"/>
      <c r="M39" s="148"/>
      <c r="N39" s="148"/>
      <c r="O39" s="4"/>
    </row>
    <row r="40" spans="1:15" ht="15.75">
      <c r="A40" s="131" t="s">
        <v>13</v>
      </c>
      <c r="B40" s="131"/>
      <c r="C40" s="131"/>
      <c r="D40" s="131"/>
      <c r="E40" s="131"/>
      <c r="F40" s="131"/>
      <c r="G40" s="131"/>
      <c r="H40" s="131"/>
      <c r="I40" s="131"/>
      <c r="J40" s="148">
        <v>15.4</v>
      </c>
      <c r="K40" s="148"/>
      <c r="L40" s="148"/>
      <c r="M40" s="148"/>
      <c r="N40" s="148"/>
      <c r="O40" s="4"/>
    </row>
    <row r="41" spans="1:15" ht="15.75">
      <c r="A41" s="131" t="s">
        <v>14</v>
      </c>
      <c r="B41" s="131"/>
      <c r="C41" s="131"/>
      <c r="D41" s="131"/>
      <c r="E41" s="131"/>
      <c r="F41" s="131"/>
      <c r="G41" s="131"/>
      <c r="H41" s="131"/>
      <c r="I41" s="131"/>
      <c r="J41" s="148">
        <v>25</v>
      </c>
      <c r="K41" s="148"/>
      <c r="L41" s="148"/>
      <c r="M41" s="148"/>
      <c r="N41" s="148"/>
      <c r="O41" s="4"/>
    </row>
    <row r="42" spans="1:15" ht="15.75">
      <c r="A42" s="131" t="s">
        <v>15</v>
      </c>
      <c r="B42" s="131"/>
      <c r="C42" s="131"/>
      <c r="D42" s="131"/>
      <c r="E42" s="131"/>
      <c r="F42" s="131"/>
      <c r="G42" s="131"/>
      <c r="H42" s="131"/>
      <c r="I42" s="131"/>
      <c r="J42" s="148">
        <v>75</v>
      </c>
      <c r="K42" s="148"/>
      <c r="L42" s="148"/>
      <c r="M42" s="148"/>
      <c r="N42" s="148"/>
      <c r="O42" s="4"/>
    </row>
    <row r="43" spans="1:15" ht="15.75">
      <c r="A43" s="131" t="s">
        <v>16</v>
      </c>
      <c r="B43" s="131"/>
      <c r="C43" s="131"/>
      <c r="D43" s="131"/>
      <c r="E43" s="131"/>
      <c r="F43" s="131"/>
      <c r="G43" s="131"/>
      <c r="H43" s="131"/>
      <c r="I43" s="131"/>
      <c r="J43" s="167"/>
      <c r="K43" s="167"/>
      <c r="L43" s="167"/>
      <c r="M43" s="167"/>
      <c r="N43" s="167"/>
      <c r="O43" s="4"/>
    </row>
    <row r="44" spans="1:15" ht="15.75">
      <c r="A44" s="131" t="s">
        <v>17</v>
      </c>
      <c r="B44" s="131"/>
      <c r="C44" s="131"/>
      <c r="D44" s="131"/>
      <c r="E44" s="131"/>
      <c r="F44" s="131"/>
      <c r="G44" s="131"/>
      <c r="H44" s="131"/>
      <c r="I44" s="131"/>
      <c r="J44" s="167"/>
      <c r="K44" s="167"/>
      <c r="L44" s="167"/>
      <c r="M44" s="167"/>
      <c r="N44" s="167"/>
      <c r="O44" s="4"/>
    </row>
    <row r="45" spans="1:15" ht="15.75">
      <c r="A45" s="131" t="s">
        <v>18</v>
      </c>
      <c r="B45" s="131"/>
      <c r="C45" s="131"/>
      <c r="D45" s="131"/>
      <c r="E45" s="131"/>
      <c r="F45" s="131"/>
      <c r="G45" s="131"/>
      <c r="H45" s="131"/>
      <c r="I45" s="131"/>
      <c r="J45" s="187">
        <v>11542.99</v>
      </c>
      <c r="K45" s="187"/>
      <c r="L45" s="187"/>
      <c r="M45" s="187"/>
      <c r="N45" s="187"/>
      <c r="O45" s="4"/>
    </row>
    <row r="46" spans="1:15" s="27" customFormat="1" ht="15.75">
      <c r="A46" s="62"/>
      <c r="B46" s="62"/>
      <c r="C46" s="62"/>
      <c r="D46" s="62"/>
      <c r="E46" s="62"/>
      <c r="F46" s="62"/>
      <c r="G46" s="62"/>
      <c r="H46" s="62"/>
      <c r="I46" s="62"/>
      <c r="J46" s="61"/>
      <c r="K46" s="61"/>
      <c r="L46" s="61"/>
      <c r="M46" s="61"/>
      <c r="N46" s="61"/>
      <c r="O46" s="58"/>
    </row>
    <row r="47" spans="1:15" s="27" customFormat="1" ht="15.75">
      <c r="A47" s="62"/>
      <c r="B47" s="62"/>
      <c r="C47" s="62"/>
      <c r="D47" s="62"/>
      <c r="E47" s="62"/>
      <c r="F47" s="62"/>
      <c r="G47" s="62"/>
      <c r="H47" s="62"/>
      <c r="I47" s="62"/>
      <c r="J47" s="61"/>
      <c r="K47" s="61"/>
      <c r="L47" s="61"/>
      <c r="M47" s="61"/>
      <c r="N47" s="61"/>
      <c r="O47" s="58"/>
    </row>
    <row r="48" spans="1:15" ht="15.75">
      <c r="A48" s="170" t="s">
        <v>19</v>
      </c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6"/>
    </row>
    <row r="49" spans="1:15" ht="15.75">
      <c r="A49" s="171" t="s">
        <v>20</v>
      </c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6"/>
    </row>
    <row r="50" spans="1:15" ht="27.75" customHeight="1">
      <c r="A50" s="151" t="s">
        <v>21</v>
      </c>
      <c r="B50" s="152"/>
      <c r="C50" s="152"/>
      <c r="D50" s="152"/>
      <c r="E50" s="152"/>
      <c r="F50" s="151" t="s">
        <v>22</v>
      </c>
      <c r="G50" s="151"/>
      <c r="H50" s="151"/>
      <c r="I50" s="151" t="s">
        <v>138</v>
      </c>
      <c r="J50" s="152"/>
      <c r="K50" s="152"/>
      <c r="L50" s="151" t="s">
        <v>139</v>
      </c>
      <c r="M50" s="152"/>
      <c r="N50" s="152"/>
      <c r="O50" s="6"/>
    </row>
    <row r="51" spans="1:15" ht="25.5" customHeight="1">
      <c r="A51" s="153" t="s">
        <v>23</v>
      </c>
      <c r="B51" s="154"/>
      <c r="C51" s="154"/>
      <c r="D51" s="154"/>
      <c r="E51" s="154"/>
      <c r="F51" s="153" t="s">
        <v>191</v>
      </c>
      <c r="G51" s="154"/>
      <c r="H51" s="154"/>
      <c r="I51" s="153" t="s">
        <v>216</v>
      </c>
      <c r="J51" s="154"/>
      <c r="K51" s="154"/>
      <c r="L51" s="155" t="s">
        <v>254</v>
      </c>
      <c r="M51" s="156"/>
      <c r="N51" s="156"/>
      <c r="O51" s="6"/>
    </row>
    <row r="52" spans="1:15" s="27" customFormat="1" ht="25.5" customHeight="1">
      <c r="A52" s="63"/>
      <c r="B52" s="64"/>
      <c r="C52" s="64"/>
      <c r="D52" s="64"/>
      <c r="E52" s="64"/>
      <c r="F52" s="63"/>
      <c r="G52" s="64"/>
      <c r="H52" s="64"/>
      <c r="I52" s="63"/>
      <c r="J52" s="64"/>
      <c r="K52" s="64"/>
      <c r="L52" s="71"/>
      <c r="M52" s="72"/>
      <c r="N52" s="72"/>
      <c r="O52" s="57"/>
    </row>
    <row r="53" spans="1:15" ht="35.25" customHeight="1">
      <c r="A53" s="112" t="s">
        <v>160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6"/>
    </row>
    <row r="54" spans="1:15" s="27" customFormat="1" ht="35.2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57"/>
    </row>
    <row r="55" spans="1:15" ht="15.75">
      <c r="A55" s="168" t="s">
        <v>24</v>
      </c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7"/>
    </row>
    <row r="56" spans="1:15" ht="15.75">
      <c r="A56" s="169" t="s">
        <v>25</v>
      </c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6"/>
    </row>
    <row r="57" spans="1:15" ht="76.5" customHeight="1">
      <c r="A57" s="140" t="s">
        <v>21</v>
      </c>
      <c r="B57" s="141"/>
      <c r="C57" s="141"/>
      <c r="D57" s="141"/>
      <c r="E57" s="161"/>
      <c r="F57" s="162"/>
      <c r="G57" s="157" t="s">
        <v>26</v>
      </c>
      <c r="H57" s="158"/>
      <c r="I57" s="159" t="s">
        <v>27</v>
      </c>
      <c r="J57" s="160"/>
      <c r="K57" s="31" t="s">
        <v>141</v>
      </c>
      <c r="L57" s="32" t="s">
        <v>139</v>
      </c>
      <c r="M57" s="80" t="s">
        <v>142</v>
      </c>
      <c r="N57" s="85"/>
      <c r="O57" s="8"/>
    </row>
    <row r="58" spans="1:15" ht="15.75">
      <c r="A58" s="143" t="s">
        <v>28</v>
      </c>
      <c r="B58" s="144"/>
      <c r="C58" s="144"/>
      <c r="D58" s="144"/>
      <c r="E58" s="98"/>
      <c r="F58" s="99"/>
      <c r="G58" s="102">
        <f>SUM(G60)</f>
        <v>33596.080000000002</v>
      </c>
      <c r="H58" s="102"/>
      <c r="I58" s="94">
        <f>SUM(I60)</f>
        <v>29195.919999999998</v>
      </c>
      <c r="J58" s="95"/>
      <c r="K58" s="16"/>
      <c r="L58" s="35">
        <f>I58/G58*100-100</f>
        <v>-13.097242297315645</v>
      </c>
      <c r="M58" s="92"/>
      <c r="N58" s="93"/>
      <c r="O58" s="6"/>
    </row>
    <row r="59" spans="1:15" ht="15.75">
      <c r="A59" s="96" t="s">
        <v>29</v>
      </c>
      <c r="B59" s="97"/>
      <c r="C59" s="97"/>
      <c r="D59" s="97"/>
      <c r="E59" s="98"/>
      <c r="F59" s="99"/>
      <c r="G59" s="102"/>
      <c r="H59" s="102"/>
      <c r="I59" s="94"/>
      <c r="J59" s="95"/>
      <c r="K59" s="16"/>
      <c r="L59" s="35"/>
      <c r="M59" s="92"/>
      <c r="N59" s="93"/>
      <c r="O59" s="6"/>
    </row>
    <row r="60" spans="1:15" ht="27" customHeight="1">
      <c r="A60" s="96" t="s">
        <v>182</v>
      </c>
      <c r="B60" s="97"/>
      <c r="C60" s="97"/>
      <c r="D60" s="97"/>
      <c r="E60" s="98"/>
      <c r="F60" s="99"/>
      <c r="G60" s="129">
        <f>SUM(G62:H70)</f>
        <v>33596.080000000002</v>
      </c>
      <c r="H60" s="102"/>
      <c r="I60" s="129">
        <f>SUM(I62:J64)</f>
        <v>29195.919999999998</v>
      </c>
      <c r="J60" s="102"/>
      <c r="K60" s="16"/>
      <c r="L60" s="35">
        <f t="shared" ref="L60:L64" si="0">I60/G60*100-100</f>
        <v>-13.097242297315645</v>
      </c>
      <c r="M60" s="92"/>
      <c r="N60" s="93"/>
      <c r="O60" s="6"/>
    </row>
    <row r="61" spans="1:15" ht="16.5" customHeight="1">
      <c r="A61" s="96" t="s">
        <v>30</v>
      </c>
      <c r="B61" s="97"/>
      <c r="C61" s="97"/>
      <c r="D61" s="97"/>
      <c r="E61" s="98"/>
      <c r="F61" s="99"/>
      <c r="G61" s="102"/>
      <c r="H61" s="102"/>
      <c r="I61" s="94"/>
      <c r="J61" s="95"/>
      <c r="K61" s="16"/>
      <c r="L61" s="35"/>
      <c r="M61" s="92"/>
      <c r="N61" s="93"/>
      <c r="O61" s="6"/>
    </row>
    <row r="62" spans="1:15" ht="16.5" customHeight="1">
      <c r="A62" s="96" t="s">
        <v>31</v>
      </c>
      <c r="B62" s="97"/>
      <c r="C62" s="97"/>
      <c r="D62" s="97"/>
      <c r="E62" s="98"/>
      <c r="F62" s="99"/>
      <c r="G62" s="165">
        <v>3888.59</v>
      </c>
      <c r="H62" s="166"/>
      <c r="I62" s="165">
        <v>4618.51</v>
      </c>
      <c r="J62" s="166"/>
      <c r="K62" s="16"/>
      <c r="L62" s="35">
        <f t="shared" si="0"/>
        <v>18.77081409971224</v>
      </c>
      <c r="M62" s="163" t="s">
        <v>161</v>
      </c>
      <c r="N62" s="164"/>
      <c r="O62" s="6"/>
    </row>
    <row r="63" spans="1:15" ht="16.5" customHeight="1">
      <c r="A63" s="96" t="s">
        <v>32</v>
      </c>
      <c r="B63" s="97"/>
      <c r="C63" s="97"/>
      <c r="D63" s="97"/>
      <c r="E63" s="98"/>
      <c r="F63" s="99"/>
      <c r="G63" s="94"/>
      <c r="H63" s="95"/>
      <c r="I63" s="94"/>
      <c r="J63" s="95"/>
      <c r="K63" s="16"/>
      <c r="L63" s="35"/>
      <c r="M63" s="92"/>
      <c r="N63" s="93"/>
      <c r="O63" s="6"/>
    </row>
    <row r="64" spans="1:15" ht="16.5" customHeight="1">
      <c r="A64" s="96" t="s">
        <v>33</v>
      </c>
      <c r="B64" s="97"/>
      <c r="C64" s="97"/>
      <c r="D64" s="97"/>
      <c r="E64" s="98"/>
      <c r="F64" s="99"/>
      <c r="G64" s="94">
        <v>29707.49</v>
      </c>
      <c r="H64" s="95"/>
      <c r="I64" s="94">
        <v>24577.41</v>
      </c>
      <c r="J64" s="95"/>
      <c r="K64" s="16"/>
      <c r="L64" s="35">
        <f t="shared" si="0"/>
        <v>-17.268641679253278</v>
      </c>
      <c r="M64" s="163" t="s">
        <v>161</v>
      </c>
      <c r="N64" s="164"/>
      <c r="O64" s="6"/>
    </row>
    <row r="65" spans="1:15" ht="16.5" customHeight="1">
      <c r="A65" s="96" t="s">
        <v>34</v>
      </c>
      <c r="B65" s="97"/>
      <c r="C65" s="97"/>
      <c r="D65" s="97"/>
      <c r="E65" s="98"/>
      <c r="F65" s="99"/>
      <c r="G65" s="102"/>
      <c r="H65" s="102"/>
      <c r="I65" s="94"/>
      <c r="J65" s="95"/>
      <c r="K65" s="16"/>
      <c r="L65" s="16"/>
      <c r="M65" s="92"/>
      <c r="N65" s="93"/>
      <c r="O65" s="6"/>
    </row>
    <row r="66" spans="1:15" ht="16.5" customHeight="1">
      <c r="A66" s="96" t="s">
        <v>35</v>
      </c>
      <c r="B66" s="97"/>
      <c r="C66" s="97"/>
      <c r="D66" s="97"/>
      <c r="E66" s="98"/>
      <c r="F66" s="99"/>
      <c r="G66" s="102"/>
      <c r="H66" s="102"/>
      <c r="I66" s="94"/>
      <c r="J66" s="95"/>
      <c r="K66" s="16"/>
      <c r="L66" s="16"/>
      <c r="M66" s="92"/>
      <c r="N66" s="93"/>
      <c r="O66" s="6"/>
    </row>
    <row r="67" spans="1:15" ht="16.5" customHeight="1">
      <c r="A67" s="96" t="s">
        <v>36</v>
      </c>
      <c r="B67" s="97"/>
      <c r="C67" s="97"/>
      <c r="D67" s="97"/>
      <c r="E67" s="98"/>
      <c r="F67" s="99"/>
      <c r="G67" s="102"/>
      <c r="H67" s="102"/>
      <c r="I67" s="94"/>
      <c r="J67" s="95"/>
      <c r="K67" s="16"/>
      <c r="L67" s="16"/>
      <c r="M67" s="92"/>
      <c r="N67" s="93"/>
      <c r="O67" s="6"/>
    </row>
    <row r="68" spans="1:15" ht="24.75" customHeight="1">
      <c r="A68" s="96" t="s">
        <v>37</v>
      </c>
      <c r="B68" s="97"/>
      <c r="C68" s="97"/>
      <c r="D68" s="97"/>
      <c r="E68" s="98"/>
      <c r="F68" s="99"/>
      <c r="G68" s="102"/>
      <c r="H68" s="102"/>
      <c r="I68" s="94"/>
      <c r="J68" s="95"/>
      <c r="K68" s="16"/>
      <c r="L68" s="16"/>
      <c r="M68" s="92"/>
      <c r="N68" s="93"/>
      <c r="O68" s="6"/>
    </row>
    <row r="69" spans="1:15" ht="16.5" customHeight="1">
      <c r="A69" s="96" t="s">
        <v>38</v>
      </c>
      <c r="B69" s="97"/>
      <c r="C69" s="97"/>
      <c r="D69" s="97"/>
      <c r="E69" s="98"/>
      <c r="F69" s="99"/>
      <c r="G69" s="102"/>
      <c r="H69" s="102"/>
      <c r="I69" s="94"/>
      <c r="J69" s="95"/>
      <c r="K69" s="16"/>
      <c r="L69" s="16"/>
      <c r="M69" s="92"/>
      <c r="N69" s="93"/>
      <c r="O69" s="6"/>
    </row>
    <row r="70" spans="1:15" ht="16.5" customHeight="1">
      <c r="A70" s="96" t="s">
        <v>39</v>
      </c>
      <c r="B70" s="97"/>
      <c r="C70" s="97"/>
      <c r="D70" s="97"/>
      <c r="E70" s="98"/>
      <c r="F70" s="99"/>
      <c r="G70" s="102"/>
      <c r="H70" s="102"/>
      <c r="I70" s="94"/>
      <c r="J70" s="95"/>
      <c r="K70" s="16"/>
      <c r="L70" s="16"/>
      <c r="M70" s="92"/>
      <c r="N70" s="93"/>
      <c r="O70" s="6"/>
    </row>
    <row r="71" spans="1:15" ht="27" customHeight="1">
      <c r="A71" s="96" t="s">
        <v>40</v>
      </c>
      <c r="B71" s="97"/>
      <c r="C71" s="97"/>
      <c r="D71" s="97"/>
      <c r="E71" s="98"/>
      <c r="F71" s="99"/>
      <c r="G71" s="102"/>
      <c r="H71" s="102"/>
      <c r="I71" s="94"/>
      <c r="J71" s="95"/>
      <c r="K71" s="16"/>
      <c r="L71" s="16"/>
      <c r="M71" s="92"/>
      <c r="N71" s="93"/>
      <c r="O71" s="6"/>
    </row>
    <row r="72" spans="1:15" ht="16.5" customHeight="1">
      <c r="A72" s="96" t="s">
        <v>30</v>
      </c>
      <c r="B72" s="97"/>
      <c r="C72" s="97"/>
      <c r="D72" s="97"/>
      <c r="E72" s="98"/>
      <c r="F72" s="99"/>
      <c r="G72" s="102"/>
      <c r="H72" s="102"/>
      <c r="I72" s="94"/>
      <c r="J72" s="95"/>
      <c r="K72" s="16"/>
      <c r="L72" s="16"/>
      <c r="M72" s="92"/>
      <c r="N72" s="93"/>
      <c r="O72" s="6"/>
    </row>
    <row r="73" spans="1:15" ht="16.5" customHeight="1">
      <c r="A73" s="96" t="s">
        <v>41</v>
      </c>
      <c r="B73" s="97"/>
      <c r="C73" s="97"/>
      <c r="D73" s="97"/>
      <c r="E73" s="98"/>
      <c r="F73" s="99"/>
      <c r="G73" s="102"/>
      <c r="H73" s="102"/>
      <c r="I73" s="94"/>
      <c r="J73" s="95"/>
      <c r="K73" s="16"/>
      <c r="L73" s="16"/>
      <c r="M73" s="92"/>
      <c r="N73" s="93"/>
      <c r="O73" s="6"/>
    </row>
    <row r="74" spans="1:15" ht="16.5" customHeight="1">
      <c r="A74" s="96" t="s">
        <v>42</v>
      </c>
      <c r="B74" s="97"/>
      <c r="C74" s="97"/>
      <c r="D74" s="97"/>
      <c r="E74" s="98"/>
      <c r="F74" s="99"/>
      <c r="G74" s="102"/>
      <c r="H74" s="102"/>
      <c r="I74" s="94"/>
      <c r="J74" s="95"/>
      <c r="K74" s="16"/>
      <c r="L74" s="16"/>
      <c r="M74" s="92"/>
      <c r="N74" s="93"/>
      <c r="O74" s="6"/>
    </row>
    <row r="75" spans="1:15" ht="16.5" customHeight="1">
      <c r="A75" s="96" t="s">
        <v>43</v>
      </c>
      <c r="B75" s="97"/>
      <c r="C75" s="97"/>
      <c r="D75" s="97"/>
      <c r="E75" s="98"/>
      <c r="F75" s="99"/>
      <c r="G75" s="102"/>
      <c r="H75" s="102"/>
      <c r="I75" s="94"/>
      <c r="J75" s="95"/>
      <c r="K75" s="16"/>
      <c r="L75" s="16"/>
      <c r="M75" s="92"/>
      <c r="N75" s="93"/>
      <c r="O75" s="6"/>
    </row>
    <row r="76" spans="1:15" ht="16.5" customHeight="1">
      <c r="A76" s="96" t="s">
        <v>44</v>
      </c>
      <c r="B76" s="97"/>
      <c r="C76" s="97"/>
      <c r="D76" s="97"/>
      <c r="E76" s="98"/>
      <c r="F76" s="99"/>
      <c r="G76" s="102"/>
      <c r="H76" s="102"/>
      <c r="I76" s="94"/>
      <c r="J76" s="95"/>
      <c r="K76" s="16"/>
      <c r="L76" s="16"/>
      <c r="M76" s="92"/>
      <c r="N76" s="93"/>
      <c r="O76" s="6"/>
    </row>
    <row r="77" spans="1:15" ht="16.5" customHeight="1">
      <c r="A77" s="96" t="s">
        <v>45</v>
      </c>
      <c r="B77" s="97"/>
      <c r="C77" s="97"/>
      <c r="D77" s="97"/>
      <c r="E77" s="98"/>
      <c r="F77" s="99"/>
      <c r="G77" s="102"/>
      <c r="H77" s="102"/>
      <c r="I77" s="94"/>
      <c r="J77" s="95"/>
      <c r="K77" s="16"/>
      <c r="L77" s="16"/>
      <c r="M77" s="92"/>
      <c r="N77" s="93"/>
      <c r="O77" s="6"/>
    </row>
    <row r="78" spans="1:15" ht="16.5" customHeight="1">
      <c r="A78" s="96" t="s">
        <v>46</v>
      </c>
      <c r="B78" s="97"/>
      <c r="C78" s="97"/>
      <c r="D78" s="97"/>
      <c r="E78" s="98"/>
      <c r="F78" s="99"/>
      <c r="G78" s="102"/>
      <c r="H78" s="102"/>
      <c r="I78" s="94"/>
      <c r="J78" s="95"/>
      <c r="K78" s="16"/>
      <c r="L78" s="16"/>
      <c r="M78" s="92"/>
      <c r="N78" s="93"/>
      <c r="O78" s="6"/>
    </row>
    <row r="79" spans="1:15" ht="25.5" customHeight="1">
      <c r="A79" s="96" t="s">
        <v>47</v>
      </c>
      <c r="B79" s="97"/>
      <c r="C79" s="97"/>
      <c r="D79" s="97"/>
      <c r="E79" s="98"/>
      <c r="F79" s="99"/>
      <c r="G79" s="102"/>
      <c r="H79" s="102"/>
      <c r="I79" s="94"/>
      <c r="J79" s="95"/>
      <c r="K79" s="16"/>
      <c r="L79" s="16"/>
      <c r="M79" s="92"/>
      <c r="N79" s="93"/>
      <c r="O79" s="6"/>
    </row>
    <row r="80" spans="1:15" ht="16.5" customHeight="1">
      <c r="A80" s="96" t="s">
        <v>48</v>
      </c>
      <c r="B80" s="97"/>
      <c r="C80" s="97"/>
      <c r="D80" s="97"/>
      <c r="E80" s="98"/>
      <c r="F80" s="99"/>
      <c r="G80" s="102"/>
      <c r="H80" s="102"/>
      <c r="I80" s="94"/>
      <c r="J80" s="95"/>
      <c r="K80" s="16"/>
      <c r="L80" s="16"/>
      <c r="M80" s="92"/>
      <c r="N80" s="93"/>
      <c r="O80" s="6"/>
    </row>
    <row r="81" spans="1:15" ht="16.5" customHeight="1">
      <c r="A81" s="96" t="s">
        <v>49</v>
      </c>
      <c r="B81" s="97"/>
      <c r="C81" s="97"/>
      <c r="D81" s="97"/>
      <c r="E81" s="98"/>
      <c r="F81" s="99"/>
      <c r="G81" s="102"/>
      <c r="H81" s="102"/>
      <c r="I81" s="94"/>
      <c r="J81" s="95"/>
      <c r="K81" s="16"/>
      <c r="L81" s="16"/>
      <c r="M81" s="92"/>
      <c r="N81" s="93"/>
      <c r="O81" s="6"/>
    </row>
    <row r="82" spans="1:15" s="27" customFormat="1" ht="16.5" customHeight="1">
      <c r="A82" s="52"/>
      <c r="B82" s="53"/>
      <c r="C82" s="53"/>
      <c r="D82" s="53"/>
      <c r="E82" s="54"/>
      <c r="F82" s="55"/>
      <c r="G82" s="56"/>
      <c r="H82" s="56"/>
      <c r="I82" s="50"/>
      <c r="J82" s="51"/>
      <c r="K82" s="56"/>
      <c r="L82" s="56"/>
      <c r="M82" s="48"/>
      <c r="N82" s="49"/>
      <c r="O82" s="57"/>
    </row>
    <row r="83" spans="1:15" ht="15.75">
      <c r="A83" s="147" t="s">
        <v>50</v>
      </c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6"/>
    </row>
    <row r="84" spans="1:15" ht="71.25" customHeight="1">
      <c r="A84" s="140" t="s">
        <v>21</v>
      </c>
      <c r="B84" s="141"/>
      <c r="C84" s="141"/>
      <c r="D84" s="141"/>
      <c r="E84" s="141"/>
      <c r="F84" s="142"/>
      <c r="G84" s="100" t="s">
        <v>51</v>
      </c>
      <c r="H84" s="101"/>
      <c r="I84" s="100" t="s">
        <v>52</v>
      </c>
      <c r="J84" s="101"/>
      <c r="K84" s="33" t="s">
        <v>143</v>
      </c>
      <c r="L84" s="33" t="s">
        <v>139</v>
      </c>
      <c r="M84" s="145" t="s">
        <v>144</v>
      </c>
      <c r="N84" s="146"/>
      <c r="O84" s="6"/>
    </row>
    <row r="85" spans="1:15" ht="15.75">
      <c r="A85" s="143" t="s">
        <v>53</v>
      </c>
      <c r="B85" s="144"/>
      <c r="C85" s="144"/>
      <c r="D85" s="144"/>
      <c r="E85" s="98"/>
      <c r="F85" s="99"/>
      <c r="G85" s="102">
        <f>SUM(G87)</f>
        <v>0</v>
      </c>
      <c r="H85" s="102"/>
      <c r="I85" s="94">
        <f>SUM(I87)</f>
        <v>0</v>
      </c>
      <c r="J85" s="95"/>
      <c r="K85" s="16"/>
      <c r="L85" s="17">
        <f>SUM(L90)</f>
        <v>0</v>
      </c>
      <c r="M85" s="94"/>
      <c r="N85" s="95"/>
      <c r="O85" s="6"/>
    </row>
    <row r="86" spans="1:15" ht="16.5" customHeight="1">
      <c r="A86" s="96" t="s">
        <v>54</v>
      </c>
      <c r="B86" s="97"/>
      <c r="C86" s="97"/>
      <c r="D86" s="97"/>
      <c r="E86" s="98"/>
      <c r="F86" s="99"/>
      <c r="G86" s="102"/>
      <c r="H86" s="102"/>
      <c r="I86" s="94"/>
      <c r="J86" s="95"/>
      <c r="K86" s="16"/>
      <c r="L86" s="16"/>
      <c r="M86" s="94"/>
      <c r="N86" s="95"/>
      <c r="O86" s="3"/>
    </row>
    <row r="87" spans="1:15" ht="16.5" customHeight="1">
      <c r="A87" s="96" t="s">
        <v>183</v>
      </c>
      <c r="B87" s="97"/>
      <c r="C87" s="97"/>
      <c r="D87" s="97"/>
      <c r="E87" s="98"/>
      <c r="F87" s="99"/>
      <c r="G87" s="102">
        <f>SUM(G90)</f>
        <v>0</v>
      </c>
      <c r="H87" s="102"/>
      <c r="I87" s="102">
        <f>SUM(I90)</f>
        <v>0</v>
      </c>
      <c r="J87" s="102"/>
      <c r="K87" s="16"/>
      <c r="L87" s="17">
        <f>SUM(L90)</f>
        <v>0</v>
      </c>
      <c r="M87" s="94"/>
      <c r="N87" s="95"/>
      <c r="O87" s="3"/>
    </row>
    <row r="88" spans="1:15" ht="16.5" customHeight="1">
      <c r="A88" s="96" t="s">
        <v>30</v>
      </c>
      <c r="B88" s="97"/>
      <c r="C88" s="97"/>
      <c r="D88" s="97"/>
      <c r="E88" s="98"/>
      <c r="F88" s="99"/>
      <c r="G88" s="102"/>
      <c r="H88" s="102"/>
      <c r="I88" s="94"/>
      <c r="J88" s="95"/>
      <c r="K88" s="16"/>
      <c r="L88" s="16"/>
      <c r="M88" s="94"/>
      <c r="N88" s="95"/>
      <c r="O88" s="3"/>
    </row>
    <row r="89" spans="1:15" ht="16.5" customHeight="1">
      <c r="A89" s="96" t="s">
        <v>55</v>
      </c>
      <c r="B89" s="97"/>
      <c r="C89" s="97"/>
      <c r="D89" s="97"/>
      <c r="E89" s="98"/>
      <c r="F89" s="99"/>
      <c r="G89" s="102"/>
      <c r="H89" s="102"/>
      <c r="I89" s="94"/>
      <c r="J89" s="95"/>
      <c r="K89" s="16"/>
      <c r="L89" s="16"/>
      <c r="M89" s="94"/>
      <c r="N89" s="95"/>
      <c r="O89" s="3"/>
    </row>
    <row r="90" spans="1:15" ht="16.5" customHeight="1">
      <c r="A90" s="96" t="s">
        <v>56</v>
      </c>
      <c r="B90" s="97"/>
      <c r="C90" s="97"/>
      <c r="D90" s="97"/>
      <c r="E90" s="98"/>
      <c r="F90" s="99"/>
      <c r="G90" s="102">
        <v>0</v>
      </c>
      <c r="H90" s="102"/>
      <c r="I90" s="102">
        <v>0</v>
      </c>
      <c r="J90" s="102"/>
      <c r="K90" s="16"/>
      <c r="L90" s="22">
        <v>0</v>
      </c>
      <c r="M90" s="80"/>
      <c r="N90" s="85"/>
      <c r="O90" s="3"/>
    </row>
    <row r="91" spans="1:15" ht="16.5" customHeight="1">
      <c r="A91" s="96" t="s">
        <v>57</v>
      </c>
      <c r="B91" s="97"/>
      <c r="C91" s="97"/>
      <c r="D91" s="97"/>
      <c r="E91" s="98"/>
      <c r="F91" s="99"/>
      <c r="G91" s="102"/>
      <c r="H91" s="102"/>
      <c r="I91" s="94"/>
      <c r="J91" s="95"/>
      <c r="K91" s="16"/>
      <c r="L91" s="16"/>
      <c r="M91" s="94"/>
      <c r="N91" s="95"/>
      <c r="O91" s="3"/>
    </row>
    <row r="92" spans="1:15" ht="16.5" customHeight="1">
      <c r="A92" s="96" t="s">
        <v>58</v>
      </c>
      <c r="B92" s="97"/>
      <c r="C92" s="97"/>
      <c r="D92" s="97"/>
      <c r="E92" s="98"/>
      <c r="F92" s="99"/>
      <c r="G92" s="102"/>
      <c r="H92" s="102"/>
      <c r="I92" s="94"/>
      <c r="J92" s="95"/>
      <c r="K92" s="16"/>
      <c r="L92" s="16"/>
      <c r="M92" s="94"/>
      <c r="N92" s="95"/>
      <c r="O92" s="3"/>
    </row>
    <row r="93" spans="1:15" ht="16.5" customHeight="1">
      <c r="A93" s="96" t="s">
        <v>59</v>
      </c>
      <c r="B93" s="97"/>
      <c r="C93" s="97"/>
      <c r="D93" s="97"/>
      <c r="E93" s="98"/>
      <c r="F93" s="99"/>
      <c r="G93" s="102"/>
      <c r="H93" s="102"/>
      <c r="I93" s="94"/>
      <c r="J93" s="95"/>
      <c r="K93" s="16"/>
      <c r="L93" s="16"/>
      <c r="M93" s="94"/>
      <c r="N93" s="95"/>
      <c r="O93" s="3"/>
    </row>
    <row r="94" spans="1:15" ht="16.5" customHeight="1">
      <c r="A94" s="96" t="s">
        <v>60</v>
      </c>
      <c r="B94" s="97"/>
      <c r="C94" s="97"/>
      <c r="D94" s="97"/>
      <c r="E94" s="98"/>
      <c r="F94" s="99"/>
      <c r="G94" s="102"/>
      <c r="H94" s="102"/>
      <c r="I94" s="94"/>
      <c r="J94" s="95"/>
      <c r="K94" s="16"/>
      <c r="L94" s="16"/>
      <c r="M94" s="94"/>
      <c r="N94" s="95"/>
      <c r="O94" s="3"/>
    </row>
    <row r="95" spans="1:15" ht="16.5" customHeight="1">
      <c r="A95" s="96" t="s">
        <v>61</v>
      </c>
      <c r="B95" s="97"/>
      <c r="C95" s="97"/>
      <c r="D95" s="97"/>
      <c r="E95" s="98"/>
      <c r="F95" s="99"/>
      <c r="G95" s="102"/>
      <c r="H95" s="102"/>
      <c r="I95" s="94"/>
      <c r="J95" s="95"/>
      <c r="K95" s="16"/>
      <c r="L95" s="16"/>
      <c r="M95" s="94"/>
      <c r="N95" s="95"/>
      <c r="O95" s="3"/>
    </row>
    <row r="96" spans="1:15" ht="16.5" customHeight="1">
      <c r="A96" s="96" t="s">
        <v>62</v>
      </c>
      <c r="B96" s="97"/>
      <c r="C96" s="97"/>
      <c r="D96" s="97"/>
      <c r="E96" s="98"/>
      <c r="F96" s="99"/>
      <c r="G96" s="102"/>
      <c r="H96" s="102"/>
      <c r="I96" s="94"/>
      <c r="J96" s="95"/>
      <c r="K96" s="16"/>
      <c r="L96" s="16"/>
      <c r="M96" s="94"/>
      <c r="N96" s="95"/>
      <c r="O96" s="3"/>
    </row>
    <row r="97" spans="1:15" ht="16.5" customHeight="1">
      <c r="A97" s="96" t="s">
        <v>63</v>
      </c>
      <c r="B97" s="97"/>
      <c r="C97" s="97"/>
      <c r="D97" s="97"/>
      <c r="E97" s="98"/>
      <c r="F97" s="99"/>
      <c r="G97" s="102"/>
      <c r="H97" s="102"/>
      <c r="I97" s="94"/>
      <c r="J97" s="95"/>
      <c r="K97" s="16"/>
      <c r="L97" s="16"/>
      <c r="M97" s="94"/>
      <c r="N97" s="95"/>
      <c r="O97" s="3"/>
    </row>
    <row r="98" spans="1:15" ht="16.5" customHeight="1">
      <c r="A98" s="96" t="s">
        <v>64</v>
      </c>
      <c r="B98" s="97"/>
      <c r="C98" s="97"/>
      <c r="D98" s="97"/>
      <c r="E98" s="98"/>
      <c r="F98" s="99"/>
      <c r="G98" s="102"/>
      <c r="H98" s="102"/>
      <c r="I98" s="94"/>
      <c r="J98" s="95"/>
      <c r="K98" s="16"/>
      <c r="L98" s="16"/>
      <c r="M98" s="94"/>
      <c r="N98" s="95"/>
      <c r="O98" s="3"/>
    </row>
    <row r="99" spans="1:15" ht="16.5" customHeight="1">
      <c r="A99" s="96" t="s">
        <v>65</v>
      </c>
      <c r="B99" s="97"/>
      <c r="C99" s="97"/>
      <c r="D99" s="97"/>
      <c r="E99" s="98"/>
      <c r="F99" s="99"/>
      <c r="G99" s="102"/>
      <c r="H99" s="102"/>
      <c r="I99" s="94"/>
      <c r="J99" s="95"/>
      <c r="K99" s="16"/>
      <c r="L99" s="16"/>
      <c r="M99" s="94"/>
      <c r="N99" s="95"/>
      <c r="O99" s="3"/>
    </row>
    <row r="100" spans="1:15" ht="16.5" customHeight="1">
      <c r="A100" s="96" t="s">
        <v>66</v>
      </c>
      <c r="B100" s="97"/>
      <c r="C100" s="97"/>
      <c r="D100" s="97"/>
      <c r="E100" s="98"/>
      <c r="F100" s="99"/>
      <c r="G100" s="102"/>
      <c r="H100" s="102"/>
      <c r="I100" s="94"/>
      <c r="J100" s="95"/>
      <c r="K100" s="16"/>
      <c r="L100" s="16"/>
      <c r="M100" s="94"/>
      <c r="N100" s="95"/>
      <c r="O100" s="3"/>
    </row>
    <row r="101" spans="1:15" ht="16.5" customHeight="1">
      <c r="A101" s="96" t="s">
        <v>67</v>
      </c>
      <c r="B101" s="97"/>
      <c r="C101" s="97"/>
      <c r="D101" s="97"/>
      <c r="E101" s="98"/>
      <c r="F101" s="99"/>
      <c r="G101" s="102"/>
      <c r="H101" s="102"/>
      <c r="I101" s="94"/>
      <c r="J101" s="95"/>
      <c r="K101" s="16"/>
      <c r="L101" s="16"/>
      <c r="M101" s="94"/>
      <c r="N101" s="95"/>
      <c r="O101" s="3"/>
    </row>
    <row r="102" spans="1:15" ht="25.5" customHeight="1">
      <c r="A102" s="96" t="s">
        <v>68</v>
      </c>
      <c r="B102" s="97"/>
      <c r="C102" s="97"/>
      <c r="D102" s="97"/>
      <c r="E102" s="98"/>
      <c r="F102" s="99"/>
      <c r="G102" s="102"/>
      <c r="H102" s="102"/>
      <c r="I102" s="94"/>
      <c r="J102" s="95"/>
      <c r="K102" s="16"/>
      <c r="L102" s="16"/>
      <c r="M102" s="94"/>
      <c r="N102" s="95"/>
      <c r="O102" s="3"/>
    </row>
    <row r="103" spans="1:15" ht="16.5" customHeight="1">
      <c r="A103" s="96" t="s">
        <v>30</v>
      </c>
      <c r="B103" s="97"/>
      <c r="C103" s="97"/>
      <c r="D103" s="97"/>
      <c r="E103" s="98"/>
      <c r="F103" s="99"/>
      <c r="G103" s="102"/>
      <c r="H103" s="102"/>
      <c r="I103" s="94"/>
      <c r="J103" s="95"/>
      <c r="K103" s="16"/>
      <c r="L103" s="16"/>
      <c r="M103" s="94"/>
      <c r="N103" s="95"/>
      <c r="O103" s="3"/>
    </row>
    <row r="104" spans="1:15" ht="16.5" customHeight="1">
      <c r="A104" s="96" t="s">
        <v>69</v>
      </c>
      <c r="B104" s="97"/>
      <c r="C104" s="97"/>
      <c r="D104" s="97"/>
      <c r="E104" s="98"/>
      <c r="F104" s="99"/>
      <c r="G104" s="102"/>
      <c r="H104" s="102"/>
      <c r="I104" s="94"/>
      <c r="J104" s="95"/>
      <c r="K104" s="16"/>
      <c r="L104" s="16"/>
      <c r="M104" s="94"/>
      <c r="N104" s="95"/>
      <c r="O104" s="3"/>
    </row>
    <row r="105" spans="1:15" ht="16.5" customHeight="1">
      <c r="A105" s="96" t="s">
        <v>70</v>
      </c>
      <c r="B105" s="97"/>
      <c r="C105" s="97"/>
      <c r="D105" s="97"/>
      <c r="E105" s="98"/>
      <c r="F105" s="99"/>
      <c r="G105" s="102"/>
      <c r="H105" s="102"/>
      <c r="I105" s="94"/>
      <c r="J105" s="95"/>
      <c r="K105" s="16"/>
      <c r="L105" s="16"/>
      <c r="M105" s="94"/>
      <c r="N105" s="95"/>
      <c r="O105" s="3"/>
    </row>
    <row r="106" spans="1:15" ht="16.5" customHeight="1">
      <c r="A106" s="96" t="s">
        <v>71</v>
      </c>
      <c r="B106" s="97"/>
      <c r="C106" s="97"/>
      <c r="D106" s="97"/>
      <c r="E106" s="98"/>
      <c r="F106" s="99"/>
      <c r="G106" s="102"/>
      <c r="H106" s="102"/>
      <c r="I106" s="94"/>
      <c r="J106" s="95"/>
      <c r="K106" s="16"/>
      <c r="L106" s="16"/>
      <c r="M106" s="94"/>
      <c r="N106" s="95"/>
      <c r="O106" s="3"/>
    </row>
    <row r="107" spans="1:15" ht="16.5" customHeight="1">
      <c r="A107" s="96" t="s">
        <v>72</v>
      </c>
      <c r="B107" s="97"/>
      <c r="C107" s="97"/>
      <c r="D107" s="97"/>
      <c r="E107" s="98"/>
      <c r="F107" s="99"/>
      <c r="G107" s="102"/>
      <c r="H107" s="102"/>
      <c r="I107" s="94"/>
      <c r="J107" s="95"/>
      <c r="K107" s="16"/>
      <c r="L107" s="16"/>
      <c r="M107" s="94"/>
      <c r="N107" s="95"/>
      <c r="O107" s="3"/>
    </row>
    <row r="108" spans="1:15" ht="16.5" customHeight="1">
      <c r="A108" s="96" t="s">
        <v>73</v>
      </c>
      <c r="B108" s="97"/>
      <c r="C108" s="97"/>
      <c r="D108" s="97"/>
      <c r="E108" s="98"/>
      <c r="F108" s="99"/>
      <c r="G108" s="102"/>
      <c r="H108" s="102"/>
      <c r="I108" s="94"/>
      <c r="J108" s="95"/>
      <c r="K108" s="16"/>
      <c r="L108" s="16"/>
      <c r="M108" s="94"/>
      <c r="N108" s="95"/>
      <c r="O108" s="3"/>
    </row>
    <row r="109" spans="1:15" ht="16.5" customHeight="1">
      <c r="A109" s="96" t="s">
        <v>74</v>
      </c>
      <c r="B109" s="97"/>
      <c r="C109" s="97"/>
      <c r="D109" s="97"/>
      <c r="E109" s="98"/>
      <c r="F109" s="99"/>
      <c r="G109" s="102"/>
      <c r="H109" s="102"/>
      <c r="I109" s="94"/>
      <c r="J109" s="95"/>
      <c r="K109" s="16"/>
      <c r="L109" s="16"/>
      <c r="M109" s="94"/>
      <c r="N109" s="95"/>
      <c r="O109" s="3"/>
    </row>
    <row r="110" spans="1:15" ht="16.5" customHeight="1">
      <c r="A110" s="96" t="s">
        <v>75</v>
      </c>
      <c r="B110" s="97"/>
      <c r="C110" s="97"/>
      <c r="D110" s="97"/>
      <c r="E110" s="98"/>
      <c r="F110" s="99"/>
      <c r="G110" s="102"/>
      <c r="H110" s="102"/>
      <c r="I110" s="94"/>
      <c r="J110" s="95"/>
      <c r="K110" s="16"/>
      <c r="L110" s="16"/>
      <c r="M110" s="94"/>
      <c r="N110" s="95"/>
      <c r="O110" s="3"/>
    </row>
    <row r="111" spans="1:15" ht="16.5" customHeight="1">
      <c r="A111" s="96" t="s">
        <v>76</v>
      </c>
      <c r="B111" s="97"/>
      <c r="C111" s="97"/>
      <c r="D111" s="97"/>
      <c r="E111" s="98"/>
      <c r="F111" s="99"/>
      <c r="G111" s="102"/>
      <c r="H111" s="102"/>
      <c r="I111" s="94"/>
      <c r="J111" s="95"/>
      <c r="K111" s="16"/>
      <c r="L111" s="16"/>
      <c r="M111" s="94"/>
      <c r="N111" s="95"/>
      <c r="O111" s="3"/>
    </row>
    <row r="112" spans="1:15" ht="16.5" customHeight="1">
      <c r="A112" s="96" t="s">
        <v>77</v>
      </c>
      <c r="B112" s="97"/>
      <c r="C112" s="97"/>
      <c r="D112" s="97"/>
      <c r="E112" s="98"/>
      <c r="F112" s="99"/>
      <c r="G112" s="102"/>
      <c r="H112" s="102"/>
      <c r="I112" s="94"/>
      <c r="J112" s="95"/>
      <c r="K112" s="16"/>
      <c r="L112" s="16"/>
      <c r="M112" s="94"/>
      <c r="N112" s="95"/>
      <c r="O112" s="3"/>
    </row>
    <row r="113" spans="1:15" ht="16.5" customHeight="1">
      <c r="A113" s="96" t="s">
        <v>78</v>
      </c>
      <c r="B113" s="97"/>
      <c r="C113" s="97"/>
      <c r="D113" s="97"/>
      <c r="E113" s="98"/>
      <c r="F113" s="99"/>
      <c r="G113" s="102"/>
      <c r="H113" s="102"/>
      <c r="I113" s="94"/>
      <c r="J113" s="95"/>
      <c r="K113" s="16"/>
      <c r="L113" s="16"/>
      <c r="M113" s="94"/>
      <c r="N113" s="95"/>
      <c r="O113" s="3"/>
    </row>
    <row r="114" spans="1:15" ht="16.5" customHeight="1">
      <c r="A114" s="96" t="s">
        <v>79</v>
      </c>
      <c r="B114" s="97"/>
      <c r="C114" s="97"/>
      <c r="D114" s="97"/>
      <c r="E114" s="98"/>
      <c r="F114" s="99"/>
      <c r="G114" s="102"/>
      <c r="H114" s="102"/>
      <c r="I114" s="94"/>
      <c r="J114" s="95"/>
      <c r="K114" s="16"/>
      <c r="L114" s="16"/>
      <c r="M114" s="94"/>
      <c r="N114" s="95"/>
      <c r="O114" s="3"/>
    </row>
    <row r="115" spans="1:15" ht="16.5" customHeight="1">
      <c r="A115" s="96" t="s">
        <v>80</v>
      </c>
      <c r="B115" s="97"/>
      <c r="C115" s="97"/>
      <c r="D115" s="97"/>
      <c r="E115" s="98"/>
      <c r="F115" s="99"/>
      <c r="G115" s="102"/>
      <c r="H115" s="102"/>
      <c r="I115" s="94"/>
      <c r="J115" s="95"/>
      <c r="K115" s="16"/>
      <c r="L115" s="16"/>
      <c r="M115" s="94"/>
      <c r="N115" s="95"/>
      <c r="O115" s="3"/>
    </row>
    <row r="116" spans="1:15" ht="16.5" customHeight="1">
      <c r="A116" s="96" t="s">
        <v>81</v>
      </c>
      <c r="B116" s="97"/>
      <c r="C116" s="97"/>
      <c r="D116" s="97"/>
      <c r="E116" s="98"/>
      <c r="F116" s="99"/>
      <c r="G116" s="102"/>
      <c r="H116" s="102"/>
      <c r="I116" s="94"/>
      <c r="J116" s="95"/>
      <c r="K116" s="16"/>
      <c r="L116" s="16"/>
      <c r="M116" s="94"/>
      <c r="N116" s="95"/>
      <c r="O116" s="3"/>
    </row>
    <row r="117" spans="1:15" ht="16.5" customHeight="1">
      <c r="A117" s="96" t="s">
        <v>82</v>
      </c>
      <c r="B117" s="97"/>
      <c r="C117" s="97"/>
      <c r="D117" s="97"/>
      <c r="E117" s="98"/>
      <c r="F117" s="99"/>
      <c r="G117" s="102"/>
      <c r="H117" s="102"/>
      <c r="I117" s="94"/>
      <c r="J117" s="95"/>
      <c r="K117" s="16"/>
      <c r="L117" s="16"/>
      <c r="M117" s="94"/>
      <c r="N117" s="95"/>
      <c r="O117" s="3"/>
    </row>
    <row r="118" spans="1:15" s="27" customFormat="1" ht="16.5" customHeight="1">
      <c r="A118" s="62"/>
      <c r="B118" s="62"/>
      <c r="C118" s="62"/>
      <c r="D118" s="62"/>
      <c r="E118" s="69"/>
      <c r="F118" s="69"/>
      <c r="G118" s="70"/>
      <c r="H118" s="70"/>
      <c r="I118" s="70"/>
      <c r="J118" s="70"/>
      <c r="K118" s="70"/>
      <c r="L118" s="70"/>
      <c r="M118" s="70"/>
      <c r="N118" s="70"/>
      <c r="O118" s="46"/>
    </row>
    <row r="119" spans="1:15" ht="18" customHeight="1">
      <c r="A119" s="170" t="s">
        <v>83</v>
      </c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7"/>
    </row>
    <row r="120" spans="1:15" s="27" customFormat="1" ht="18" customHeight="1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7"/>
    </row>
    <row r="121" spans="1:15" ht="33" customHeight="1">
      <c r="A121" s="226" t="s">
        <v>84</v>
      </c>
      <c r="B121" s="226"/>
      <c r="C121" s="226"/>
      <c r="D121" s="226"/>
      <c r="E121" s="226"/>
      <c r="F121" s="226"/>
      <c r="G121" s="226"/>
      <c r="H121" s="226"/>
      <c r="I121" s="226"/>
      <c r="J121" s="226"/>
      <c r="K121" s="226"/>
      <c r="L121" s="226"/>
      <c r="M121" s="226"/>
      <c r="N121" s="226"/>
      <c r="O121" s="6"/>
    </row>
    <row r="122" spans="1:15" ht="85.5" customHeight="1">
      <c r="A122" s="34" t="s">
        <v>85</v>
      </c>
      <c r="B122" s="197" t="s">
        <v>86</v>
      </c>
      <c r="C122" s="198"/>
      <c r="D122" s="198"/>
      <c r="E122" s="198"/>
      <c r="F122" s="198"/>
      <c r="G122" s="198"/>
      <c r="H122" s="199"/>
      <c r="I122" s="28" t="s">
        <v>162</v>
      </c>
      <c r="J122" s="28" t="s">
        <v>145</v>
      </c>
      <c r="K122" s="28" t="s">
        <v>146</v>
      </c>
      <c r="L122" s="28" t="s">
        <v>147</v>
      </c>
      <c r="M122" s="200" t="s">
        <v>148</v>
      </c>
      <c r="N122" s="201"/>
      <c r="O122" s="4"/>
    </row>
    <row r="123" spans="1:15" s="2" customFormat="1" ht="15.75" customHeight="1">
      <c r="A123" s="18">
        <v>1</v>
      </c>
      <c r="B123" s="203" t="s">
        <v>217</v>
      </c>
      <c r="C123" s="204"/>
      <c r="D123" s="204"/>
      <c r="E123" s="204"/>
      <c r="F123" s="204"/>
      <c r="G123" s="204"/>
      <c r="H123" s="204"/>
      <c r="I123" s="42">
        <v>200</v>
      </c>
      <c r="J123" s="42">
        <v>200</v>
      </c>
      <c r="K123" s="42">
        <v>200</v>
      </c>
      <c r="L123" s="42">
        <v>200</v>
      </c>
      <c r="M123" s="125">
        <v>1400</v>
      </c>
      <c r="N123" s="202"/>
      <c r="O123" s="4"/>
    </row>
    <row r="124" spans="1:15" s="27" customFormat="1" ht="15" customHeight="1">
      <c r="A124" s="24">
        <v>2</v>
      </c>
      <c r="B124" s="203" t="s">
        <v>218</v>
      </c>
      <c r="C124" s="204"/>
      <c r="D124" s="204"/>
      <c r="E124" s="204"/>
      <c r="F124" s="204"/>
      <c r="G124" s="204"/>
      <c r="H124" s="204"/>
      <c r="I124" s="42">
        <v>260</v>
      </c>
      <c r="J124" s="42">
        <v>260</v>
      </c>
      <c r="K124" s="42">
        <v>260</v>
      </c>
      <c r="L124" s="42">
        <v>260</v>
      </c>
      <c r="M124" s="125">
        <v>2600</v>
      </c>
      <c r="N124" s="126"/>
      <c r="O124" s="23"/>
    </row>
    <row r="125" spans="1:15" s="2" customFormat="1" ht="14.25" customHeight="1">
      <c r="A125" s="18">
        <v>3</v>
      </c>
      <c r="B125" s="122" t="s">
        <v>219</v>
      </c>
      <c r="C125" s="123"/>
      <c r="D125" s="123"/>
      <c r="E125" s="123"/>
      <c r="F125" s="123"/>
      <c r="G125" s="123"/>
      <c r="H125" s="124"/>
      <c r="I125" s="42">
        <v>50</v>
      </c>
      <c r="J125" s="42">
        <v>50</v>
      </c>
      <c r="K125" s="42">
        <v>50</v>
      </c>
      <c r="L125" s="42">
        <v>50</v>
      </c>
      <c r="M125" s="125">
        <v>3100</v>
      </c>
      <c r="N125" s="202"/>
      <c r="O125" s="4"/>
    </row>
    <row r="126" spans="1:15" s="27" customFormat="1" ht="14.25" customHeight="1">
      <c r="A126" s="24">
        <v>4</v>
      </c>
      <c r="B126" s="122" t="s">
        <v>220</v>
      </c>
      <c r="C126" s="123"/>
      <c r="D126" s="123"/>
      <c r="E126" s="123"/>
      <c r="F126" s="123"/>
      <c r="G126" s="123"/>
      <c r="H126" s="124"/>
      <c r="I126" s="42">
        <v>30</v>
      </c>
      <c r="J126" s="42">
        <v>30</v>
      </c>
      <c r="K126" s="42">
        <v>30</v>
      </c>
      <c r="L126" s="42">
        <v>30</v>
      </c>
      <c r="M126" s="125">
        <v>18480</v>
      </c>
      <c r="N126" s="202"/>
      <c r="O126" s="23"/>
    </row>
    <row r="127" spans="1:15" s="2" customFormat="1" ht="14.25" customHeight="1">
      <c r="A127" s="18">
        <v>5</v>
      </c>
      <c r="B127" s="122" t="s">
        <v>221</v>
      </c>
      <c r="C127" s="123"/>
      <c r="D127" s="123"/>
      <c r="E127" s="123"/>
      <c r="F127" s="123"/>
      <c r="G127" s="123"/>
      <c r="H127" s="124"/>
      <c r="I127" s="42">
        <v>90</v>
      </c>
      <c r="J127" s="42">
        <v>90</v>
      </c>
      <c r="K127" s="42">
        <v>90</v>
      </c>
      <c r="L127" s="42">
        <v>90</v>
      </c>
      <c r="M127" s="125">
        <v>32260</v>
      </c>
      <c r="N127" s="202"/>
      <c r="O127" s="4"/>
    </row>
    <row r="128" spans="1:15" s="27" customFormat="1" ht="13.5" customHeight="1">
      <c r="A128" s="24">
        <v>6</v>
      </c>
      <c r="B128" s="122" t="s">
        <v>223</v>
      </c>
      <c r="C128" s="123"/>
      <c r="D128" s="123"/>
      <c r="E128" s="123"/>
      <c r="F128" s="123"/>
      <c r="G128" s="123"/>
      <c r="H128" s="124"/>
      <c r="I128" s="42">
        <v>30</v>
      </c>
      <c r="J128" s="42">
        <v>30</v>
      </c>
      <c r="K128" s="42">
        <v>30</v>
      </c>
      <c r="L128" s="42">
        <v>30</v>
      </c>
      <c r="M128" s="125">
        <v>9510</v>
      </c>
      <c r="N128" s="126"/>
      <c r="O128" s="23"/>
    </row>
    <row r="129" spans="1:15" s="27" customFormat="1" ht="12.75" customHeight="1">
      <c r="A129" s="24">
        <v>7</v>
      </c>
      <c r="B129" s="122" t="s">
        <v>222</v>
      </c>
      <c r="C129" s="123"/>
      <c r="D129" s="123"/>
      <c r="E129" s="123"/>
      <c r="F129" s="123"/>
      <c r="G129" s="123"/>
      <c r="H129" s="124"/>
      <c r="I129" s="42">
        <v>50</v>
      </c>
      <c r="J129" s="42">
        <v>50</v>
      </c>
      <c r="K129" s="42">
        <v>50</v>
      </c>
      <c r="L129" s="42">
        <v>50</v>
      </c>
      <c r="M129" s="125">
        <v>350</v>
      </c>
      <c r="N129" s="126"/>
      <c r="O129" s="23"/>
    </row>
    <row r="130" spans="1:15" ht="12.75" customHeight="1">
      <c r="A130" s="19">
        <v>8</v>
      </c>
      <c r="B130" s="122" t="s">
        <v>201</v>
      </c>
      <c r="C130" s="123"/>
      <c r="D130" s="123"/>
      <c r="E130" s="123"/>
      <c r="F130" s="123"/>
      <c r="G130" s="123"/>
      <c r="H130" s="124"/>
      <c r="I130" s="42">
        <v>50</v>
      </c>
      <c r="J130" s="42">
        <v>50</v>
      </c>
      <c r="K130" s="42">
        <v>50</v>
      </c>
      <c r="L130" s="42">
        <v>50</v>
      </c>
      <c r="M130" s="125">
        <v>300</v>
      </c>
      <c r="N130" s="202"/>
      <c r="O130" s="4"/>
    </row>
    <row r="131" spans="1:15" ht="27.75" customHeight="1">
      <c r="A131" s="19">
        <v>9</v>
      </c>
      <c r="B131" s="122" t="s">
        <v>224</v>
      </c>
      <c r="C131" s="123"/>
      <c r="D131" s="123"/>
      <c r="E131" s="123"/>
      <c r="F131" s="123"/>
      <c r="G131" s="123"/>
      <c r="H131" s="124"/>
      <c r="I131" s="42">
        <v>30</v>
      </c>
      <c r="J131" s="42">
        <v>30</v>
      </c>
      <c r="K131" s="42">
        <v>30</v>
      </c>
      <c r="L131" s="42">
        <v>30</v>
      </c>
      <c r="M131" s="125">
        <v>0</v>
      </c>
      <c r="N131" s="202"/>
      <c r="O131" s="4"/>
    </row>
    <row r="132" spans="1:15" ht="14.25" customHeight="1">
      <c r="A132" s="30"/>
      <c r="B132" s="119" t="s">
        <v>195</v>
      </c>
      <c r="C132" s="120"/>
      <c r="D132" s="120"/>
      <c r="E132" s="120"/>
      <c r="F132" s="120"/>
      <c r="G132" s="120"/>
      <c r="H132" s="121"/>
      <c r="I132" s="43"/>
      <c r="J132" s="43"/>
      <c r="K132" s="240"/>
      <c r="L132" s="240"/>
      <c r="M132" s="242">
        <f>SUM(M123:N131)</f>
        <v>68000</v>
      </c>
      <c r="N132" s="243"/>
      <c r="O132" s="4"/>
    </row>
    <row r="133" spans="1:15" s="27" customFormat="1" ht="14.25" customHeight="1">
      <c r="A133" s="65"/>
      <c r="B133" s="66"/>
      <c r="C133" s="66"/>
      <c r="D133" s="66"/>
      <c r="E133" s="66"/>
      <c r="F133" s="66"/>
      <c r="G133" s="66"/>
      <c r="H133" s="66"/>
      <c r="I133" s="67"/>
      <c r="J133" s="67"/>
      <c r="K133" s="67"/>
      <c r="L133" s="67"/>
      <c r="M133" s="68"/>
      <c r="N133" s="68"/>
      <c r="O133" s="58"/>
    </row>
    <row r="134" spans="1:15" ht="16.5" customHeight="1">
      <c r="A134" s="241" t="s">
        <v>225</v>
      </c>
      <c r="B134" s="241"/>
      <c r="C134" s="241"/>
      <c r="D134" s="241"/>
      <c r="E134" s="241"/>
      <c r="F134" s="241"/>
      <c r="G134" s="241"/>
      <c r="H134" s="241"/>
      <c r="I134" s="241"/>
      <c r="J134" s="241"/>
      <c r="K134" s="241"/>
      <c r="L134" s="241"/>
      <c r="M134" s="241"/>
      <c r="N134" s="241"/>
      <c r="O134" s="6"/>
    </row>
    <row r="135" spans="1:15" ht="15.75">
      <c r="A135" s="238" t="s">
        <v>179</v>
      </c>
      <c r="B135" s="238"/>
      <c r="C135" s="238"/>
      <c r="D135" s="238"/>
      <c r="E135" s="238"/>
      <c r="F135" s="238"/>
      <c r="G135" s="238"/>
      <c r="H135" s="238"/>
      <c r="I135" s="238"/>
      <c r="J135" s="238"/>
      <c r="K135" s="238"/>
      <c r="L135" s="238"/>
      <c r="M135" s="238"/>
      <c r="N135" s="238"/>
      <c r="O135" s="6"/>
    </row>
    <row r="136" spans="1:15" ht="15.75">
      <c r="A136" s="238" t="s">
        <v>87</v>
      </c>
      <c r="B136" s="238"/>
      <c r="C136" s="238"/>
      <c r="D136" s="238"/>
      <c r="E136" s="238"/>
      <c r="F136" s="238"/>
      <c r="G136" s="238"/>
      <c r="H136" s="238"/>
      <c r="I136" s="238"/>
      <c r="J136" s="238"/>
      <c r="K136" s="238"/>
      <c r="L136" s="238"/>
      <c r="M136" s="238"/>
      <c r="N136" s="238"/>
      <c r="O136" s="6"/>
    </row>
    <row r="137" spans="1:15" ht="15.75">
      <c r="A137" s="170" t="s">
        <v>88</v>
      </c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7"/>
    </row>
    <row r="138" spans="1:15" ht="92.25" customHeight="1">
      <c r="A138" s="140" t="s">
        <v>21</v>
      </c>
      <c r="B138" s="141"/>
      <c r="C138" s="161"/>
      <c r="D138" s="161"/>
      <c r="E138" s="162"/>
      <c r="F138" s="19" t="s">
        <v>89</v>
      </c>
      <c r="G138" s="157" t="s">
        <v>90</v>
      </c>
      <c r="H138" s="239"/>
      <c r="I138" s="157" t="s">
        <v>149</v>
      </c>
      <c r="J138" s="158"/>
      <c r="K138" s="32" t="s">
        <v>150</v>
      </c>
      <c r="L138" s="140" t="s">
        <v>151</v>
      </c>
      <c r="M138" s="161"/>
      <c r="N138" s="162"/>
      <c r="O138" s="5"/>
    </row>
    <row r="139" spans="1:15" ht="27" customHeight="1">
      <c r="A139" s="131" t="s">
        <v>91</v>
      </c>
      <c r="B139" s="131"/>
      <c r="C139" s="132"/>
      <c r="D139" s="132"/>
      <c r="E139" s="132"/>
      <c r="F139" s="18" t="s">
        <v>92</v>
      </c>
      <c r="G139" s="218"/>
      <c r="H139" s="219"/>
      <c r="I139" s="127"/>
      <c r="J139" s="128"/>
      <c r="K139" s="20"/>
      <c r="L139" s="86"/>
      <c r="M139" s="87"/>
      <c r="N139" s="87"/>
      <c r="O139" s="3"/>
    </row>
    <row r="140" spans="1:15" ht="15.75">
      <c r="A140" s="244" t="s">
        <v>93</v>
      </c>
      <c r="B140" s="244"/>
      <c r="C140" s="132"/>
      <c r="D140" s="132"/>
      <c r="E140" s="132"/>
      <c r="F140" s="18" t="s">
        <v>92</v>
      </c>
      <c r="G140" s="129">
        <f>SUM(G142+G143+G145+G156)</f>
        <v>5846984.4299999997</v>
      </c>
      <c r="H140" s="130"/>
      <c r="I140" s="129">
        <f>SUM(I142+I143+I145+I156)</f>
        <v>5736539.6399999997</v>
      </c>
      <c r="J140" s="130"/>
      <c r="K140" s="37">
        <f>100-(I140/G140*100)</f>
        <v>1.8889188319593302</v>
      </c>
      <c r="L140" s="86"/>
      <c r="M140" s="87"/>
      <c r="N140" s="87"/>
      <c r="O140" s="3"/>
    </row>
    <row r="141" spans="1:15" ht="15.75">
      <c r="A141" s="131" t="s">
        <v>94</v>
      </c>
      <c r="B141" s="131"/>
      <c r="C141" s="132"/>
      <c r="D141" s="132"/>
      <c r="E141" s="132"/>
      <c r="F141" s="18" t="s">
        <v>92</v>
      </c>
      <c r="G141" s="218"/>
      <c r="H141" s="219"/>
      <c r="I141" s="127"/>
      <c r="J141" s="128"/>
      <c r="K141" s="37"/>
      <c r="L141" s="86"/>
      <c r="M141" s="87"/>
      <c r="N141" s="87"/>
      <c r="O141" s="3"/>
    </row>
    <row r="142" spans="1:15" ht="17.25" customHeight="1">
      <c r="A142" s="131" t="s">
        <v>185</v>
      </c>
      <c r="B142" s="131"/>
      <c r="C142" s="132"/>
      <c r="D142" s="132"/>
      <c r="E142" s="132"/>
      <c r="F142" s="18" t="s">
        <v>92</v>
      </c>
      <c r="G142" s="245">
        <v>4878984.43</v>
      </c>
      <c r="H142" s="246"/>
      <c r="I142" s="245">
        <v>4848539.6399999997</v>
      </c>
      <c r="J142" s="246"/>
      <c r="K142" s="37">
        <f t="shared" ref="K142:K183" si="1">100-(I142/G142*100)</f>
        <v>0.62399850700076342</v>
      </c>
      <c r="L142" s="86"/>
      <c r="M142" s="87"/>
      <c r="N142" s="87"/>
      <c r="O142" s="3"/>
    </row>
    <row r="143" spans="1:15" ht="15.75">
      <c r="A143" s="131" t="s">
        <v>95</v>
      </c>
      <c r="B143" s="131"/>
      <c r="C143" s="132"/>
      <c r="D143" s="132"/>
      <c r="E143" s="132"/>
      <c r="F143" s="18" t="s">
        <v>92</v>
      </c>
      <c r="G143" s="245">
        <v>0</v>
      </c>
      <c r="H143" s="246"/>
      <c r="I143" s="249">
        <v>0</v>
      </c>
      <c r="J143" s="250"/>
      <c r="K143" s="37"/>
      <c r="L143" s="135"/>
      <c r="M143" s="136"/>
      <c r="N143" s="136"/>
      <c r="O143" s="3"/>
    </row>
    <row r="144" spans="1:15" ht="15.75">
      <c r="A144" s="131" t="s">
        <v>96</v>
      </c>
      <c r="B144" s="131"/>
      <c r="C144" s="132"/>
      <c r="D144" s="132"/>
      <c r="E144" s="132"/>
      <c r="F144" s="18" t="s">
        <v>92</v>
      </c>
      <c r="G144" s="218"/>
      <c r="H144" s="219"/>
      <c r="I144" s="127"/>
      <c r="J144" s="128"/>
      <c r="K144" s="37"/>
      <c r="L144" s="86"/>
      <c r="M144" s="87"/>
      <c r="N144" s="87"/>
      <c r="O144" s="3"/>
    </row>
    <row r="145" spans="1:15" ht="54.75" customHeight="1">
      <c r="A145" s="131" t="s">
        <v>97</v>
      </c>
      <c r="B145" s="131"/>
      <c r="C145" s="132"/>
      <c r="D145" s="132"/>
      <c r="E145" s="132"/>
      <c r="F145" s="18" t="s">
        <v>92</v>
      </c>
      <c r="G145" s="245">
        <f>SUM(G147:H155)</f>
        <v>148000</v>
      </c>
      <c r="H145" s="246"/>
      <c r="I145" s="245">
        <f>SUM(I147:J155)</f>
        <v>68000</v>
      </c>
      <c r="J145" s="246"/>
      <c r="K145" s="37">
        <f t="shared" si="1"/>
        <v>54.054054054054049</v>
      </c>
      <c r="L145" s="137" t="s">
        <v>244</v>
      </c>
      <c r="M145" s="138"/>
      <c r="N145" s="139"/>
      <c r="O145" s="3"/>
    </row>
    <row r="146" spans="1:15" ht="15.75">
      <c r="A146" s="131" t="s">
        <v>94</v>
      </c>
      <c r="B146" s="131"/>
      <c r="C146" s="132"/>
      <c r="D146" s="132"/>
      <c r="E146" s="132"/>
      <c r="F146" s="18" t="s">
        <v>92</v>
      </c>
      <c r="G146" s="218"/>
      <c r="H146" s="219"/>
      <c r="I146" s="127"/>
      <c r="J146" s="128"/>
      <c r="K146" s="37"/>
      <c r="L146" s="86"/>
      <c r="M146" s="87"/>
      <c r="N146" s="87"/>
      <c r="O146" s="3"/>
    </row>
    <row r="147" spans="1:15" ht="16.5" customHeight="1">
      <c r="A147" s="131" t="s">
        <v>226</v>
      </c>
      <c r="B147" s="131"/>
      <c r="C147" s="132"/>
      <c r="D147" s="132"/>
      <c r="E147" s="132"/>
      <c r="F147" s="18" t="s">
        <v>92</v>
      </c>
      <c r="G147" s="125">
        <f>1400*2</f>
        <v>2800</v>
      </c>
      <c r="H147" s="202"/>
      <c r="I147" s="125">
        <v>1400</v>
      </c>
      <c r="J147" s="202"/>
      <c r="K147" s="37">
        <f t="shared" si="1"/>
        <v>50</v>
      </c>
      <c r="L147" s="205" t="s">
        <v>256</v>
      </c>
      <c r="M147" s="206"/>
      <c r="N147" s="206"/>
      <c r="O147" s="3"/>
    </row>
    <row r="148" spans="1:15" ht="16.5" customHeight="1">
      <c r="A148" s="131" t="s">
        <v>227</v>
      </c>
      <c r="B148" s="131"/>
      <c r="C148" s="132"/>
      <c r="D148" s="132"/>
      <c r="E148" s="132"/>
      <c r="F148" s="18" t="s">
        <v>92</v>
      </c>
      <c r="G148" s="125">
        <f>2600*2</f>
        <v>5200</v>
      </c>
      <c r="H148" s="126"/>
      <c r="I148" s="125">
        <v>2600</v>
      </c>
      <c r="J148" s="126"/>
      <c r="K148" s="37">
        <f t="shared" si="1"/>
        <v>50</v>
      </c>
      <c r="L148" s="205" t="s">
        <v>256</v>
      </c>
      <c r="M148" s="206"/>
      <c r="N148" s="206"/>
      <c r="O148" s="3"/>
    </row>
    <row r="149" spans="1:15" s="2" customFormat="1" ht="28.5" customHeight="1">
      <c r="A149" s="131" t="s">
        <v>228</v>
      </c>
      <c r="B149" s="131"/>
      <c r="C149" s="132"/>
      <c r="D149" s="132"/>
      <c r="E149" s="132"/>
      <c r="F149" s="41" t="s">
        <v>92</v>
      </c>
      <c r="G149" s="125">
        <f>3100*4</f>
        <v>12400</v>
      </c>
      <c r="H149" s="202"/>
      <c r="I149" s="125">
        <v>3100</v>
      </c>
      <c r="J149" s="202"/>
      <c r="K149" s="37">
        <f t="shared" si="1"/>
        <v>75</v>
      </c>
      <c r="L149" s="205" t="s">
        <v>256</v>
      </c>
      <c r="M149" s="206"/>
      <c r="N149" s="206"/>
      <c r="O149" s="3"/>
    </row>
    <row r="150" spans="1:15" s="2" customFormat="1" ht="26.25" customHeight="1">
      <c r="A150" s="131" t="s">
        <v>229</v>
      </c>
      <c r="B150" s="131"/>
      <c r="C150" s="132"/>
      <c r="D150" s="132"/>
      <c r="E150" s="132"/>
      <c r="F150" s="41" t="s">
        <v>92</v>
      </c>
      <c r="G150" s="125">
        <f>18480*2</f>
        <v>36960</v>
      </c>
      <c r="H150" s="202"/>
      <c r="I150" s="125">
        <v>18480</v>
      </c>
      <c r="J150" s="202"/>
      <c r="K150" s="37">
        <f t="shared" si="1"/>
        <v>50</v>
      </c>
      <c r="L150" s="205" t="s">
        <v>256</v>
      </c>
      <c r="M150" s="206"/>
      <c r="N150" s="206"/>
      <c r="O150" s="3"/>
    </row>
    <row r="151" spans="1:15" s="2" customFormat="1" ht="15" customHeight="1">
      <c r="A151" s="131" t="s">
        <v>230</v>
      </c>
      <c r="B151" s="131"/>
      <c r="C151" s="132"/>
      <c r="D151" s="132"/>
      <c r="E151" s="132"/>
      <c r="F151" s="41" t="s">
        <v>92</v>
      </c>
      <c r="G151" s="125">
        <f>32220*2</f>
        <v>64440</v>
      </c>
      <c r="H151" s="202"/>
      <c r="I151" s="125">
        <v>32220</v>
      </c>
      <c r="J151" s="202"/>
      <c r="K151" s="37">
        <f t="shared" si="1"/>
        <v>50</v>
      </c>
      <c r="L151" s="205" t="s">
        <v>256</v>
      </c>
      <c r="M151" s="206"/>
      <c r="N151" s="206"/>
      <c r="O151" s="3"/>
    </row>
    <row r="152" spans="1:15" s="2" customFormat="1" ht="15.75">
      <c r="A152" s="96" t="s">
        <v>232</v>
      </c>
      <c r="B152" s="133"/>
      <c r="C152" s="133"/>
      <c r="D152" s="133"/>
      <c r="E152" s="134"/>
      <c r="F152" s="41" t="s">
        <v>92</v>
      </c>
      <c r="G152" s="125">
        <f>9510*2</f>
        <v>19020</v>
      </c>
      <c r="H152" s="126"/>
      <c r="I152" s="125">
        <v>9510</v>
      </c>
      <c r="J152" s="126"/>
      <c r="K152" s="37">
        <f t="shared" si="1"/>
        <v>50</v>
      </c>
      <c r="L152" s="205" t="s">
        <v>256</v>
      </c>
      <c r="M152" s="206"/>
      <c r="N152" s="206"/>
      <c r="O152" s="3"/>
    </row>
    <row r="153" spans="1:15" s="2" customFormat="1" ht="15.75">
      <c r="A153" s="96" t="s">
        <v>163</v>
      </c>
      <c r="B153" s="133"/>
      <c r="C153" s="133"/>
      <c r="D153" s="133"/>
      <c r="E153" s="134"/>
      <c r="F153" s="41" t="s">
        <v>92</v>
      </c>
      <c r="G153" s="125">
        <f>350*10</f>
        <v>3500</v>
      </c>
      <c r="H153" s="126"/>
      <c r="I153" s="125">
        <v>350</v>
      </c>
      <c r="J153" s="126"/>
      <c r="K153" s="37">
        <f t="shared" si="1"/>
        <v>90</v>
      </c>
      <c r="L153" s="205" t="s">
        <v>256</v>
      </c>
      <c r="M153" s="206"/>
      <c r="N153" s="206"/>
      <c r="O153" s="3"/>
    </row>
    <row r="154" spans="1:15" ht="15.75" customHeight="1">
      <c r="A154" s="96" t="s">
        <v>164</v>
      </c>
      <c r="B154" s="133"/>
      <c r="C154" s="133"/>
      <c r="D154" s="133"/>
      <c r="E154" s="134"/>
      <c r="F154" s="18" t="s">
        <v>92</v>
      </c>
      <c r="G154" s="125">
        <f>300*10</f>
        <v>3000</v>
      </c>
      <c r="H154" s="202"/>
      <c r="I154" s="125">
        <v>300</v>
      </c>
      <c r="J154" s="202"/>
      <c r="K154" s="37">
        <f t="shared" si="1"/>
        <v>90</v>
      </c>
      <c r="L154" s="205" t="s">
        <v>256</v>
      </c>
      <c r="M154" s="206"/>
      <c r="N154" s="206"/>
      <c r="O154" s="3"/>
    </row>
    <row r="155" spans="1:15" s="13" customFormat="1" ht="27.75" customHeight="1">
      <c r="A155" s="96" t="s">
        <v>231</v>
      </c>
      <c r="B155" s="133"/>
      <c r="C155" s="133"/>
      <c r="D155" s="133"/>
      <c r="E155" s="134"/>
      <c r="F155" s="41" t="s">
        <v>92</v>
      </c>
      <c r="G155" s="125">
        <f>40*17</f>
        <v>680</v>
      </c>
      <c r="H155" s="202"/>
      <c r="I155" s="125">
        <v>40</v>
      </c>
      <c r="J155" s="202"/>
      <c r="K155" s="37">
        <f t="shared" si="1"/>
        <v>94.117647058823536</v>
      </c>
      <c r="L155" s="205" t="s">
        <v>256</v>
      </c>
      <c r="M155" s="206"/>
      <c r="N155" s="206"/>
      <c r="O155" s="12"/>
    </row>
    <row r="156" spans="1:15" ht="27" customHeight="1">
      <c r="A156" s="131" t="s">
        <v>98</v>
      </c>
      <c r="B156" s="131"/>
      <c r="C156" s="132"/>
      <c r="D156" s="132"/>
      <c r="E156" s="132"/>
      <c r="F156" s="18" t="s">
        <v>92</v>
      </c>
      <c r="G156" s="90">
        <f>SUM(G158:H160)</f>
        <v>820000</v>
      </c>
      <c r="H156" s="91"/>
      <c r="I156" s="207">
        <f>SUM(I158:J160)</f>
        <v>820000</v>
      </c>
      <c r="J156" s="208"/>
      <c r="K156" s="37">
        <f t="shared" si="1"/>
        <v>0</v>
      </c>
      <c r="L156" s="86"/>
      <c r="M156" s="87"/>
      <c r="N156" s="87"/>
      <c r="O156" s="3"/>
    </row>
    <row r="157" spans="1:15" ht="16.5" customHeight="1">
      <c r="A157" s="131" t="s">
        <v>94</v>
      </c>
      <c r="B157" s="131"/>
      <c r="C157" s="132"/>
      <c r="D157" s="132"/>
      <c r="E157" s="132"/>
      <c r="F157" s="18" t="s">
        <v>92</v>
      </c>
      <c r="G157" s="88"/>
      <c r="H157" s="89"/>
      <c r="I157" s="88"/>
      <c r="J157" s="89"/>
      <c r="K157" s="37"/>
      <c r="L157" s="86"/>
      <c r="M157" s="87"/>
      <c r="N157" s="87"/>
      <c r="O157" s="3"/>
    </row>
    <row r="158" spans="1:15" ht="15" customHeight="1">
      <c r="A158" s="131" t="s">
        <v>233</v>
      </c>
      <c r="B158" s="131"/>
      <c r="C158" s="132"/>
      <c r="D158" s="132"/>
      <c r="E158" s="132"/>
      <c r="F158" s="18" t="s">
        <v>92</v>
      </c>
      <c r="G158" s="88">
        <v>700000</v>
      </c>
      <c r="H158" s="89"/>
      <c r="I158" s="88">
        <v>700000</v>
      </c>
      <c r="J158" s="89"/>
      <c r="K158" s="37">
        <f t="shared" si="1"/>
        <v>0</v>
      </c>
      <c r="L158" s="86"/>
      <c r="M158" s="87"/>
      <c r="N158" s="87"/>
      <c r="O158" s="3"/>
    </row>
    <row r="159" spans="1:15" s="27" customFormat="1" ht="15.75" customHeight="1">
      <c r="A159" s="96" t="s">
        <v>234</v>
      </c>
      <c r="B159" s="247"/>
      <c r="C159" s="247"/>
      <c r="D159" s="247"/>
      <c r="E159" s="248"/>
      <c r="F159" s="41"/>
      <c r="G159" s="214">
        <v>120000</v>
      </c>
      <c r="H159" s="215"/>
      <c r="I159" s="214">
        <v>120000</v>
      </c>
      <c r="J159" s="215"/>
      <c r="K159" s="37">
        <f t="shared" si="1"/>
        <v>0</v>
      </c>
      <c r="L159" s="86"/>
      <c r="M159" s="87"/>
      <c r="N159" s="87"/>
      <c r="O159" s="39"/>
    </row>
    <row r="160" spans="1:15" ht="24.75" customHeight="1">
      <c r="A160" s="131" t="s">
        <v>99</v>
      </c>
      <c r="B160" s="131"/>
      <c r="C160" s="132"/>
      <c r="D160" s="132"/>
      <c r="E160" s="132"/>
      <c r="F160" s="18" t="s">
        <v>92</v>
      </c>
      <c r="G160" s="88">
        <v>0</v>
      </c>
      <c r="H160" s="89"/>
      <c r="I160" s="88">
        <v>0</v>
      </c>
      <c r="J160" s="89"/>
      <c r="K160" s="37"/>
      <c r="L160" s="86"/>
      <c r="M160" s="87"/>
      <c r="N160" s="87"/>
      <c r="O160" s="3"/>
    </row>
    <row r="161" spans="1:15" ht="15.75">
      <c r="A161" s="244" t="s">
        <v>100</v>
      </c>
      <c r="B161" s="244"/>
      <c r="C161" s="132"/>
      <c r="D161" s="132"/>
      <c r="E161" s="132"/>
      <c r="F161" s="15">
        <v>900</v>
      </c>
      <c r="G161" s="90">
        <f>SUM(G163+G168+G176+G178)</f>
        <v>5846984.4299999997</v>
      </c>
      <c r="H161" s="91"/>
      <c r="I161" s="90">
        <f>SUM(I163+I168+I176+I178)</f>
        <v>5736539.6399999997</v>
      </c>
      <c r="J161" s="91"/>
      <c r="K161" s="37">
        <f t="shared" si="1"/>
        <v>1.8889188319593302</v>
      </c>
      <c r="L161" s="86"/>
      <c r="M161" s="87"/>
      <c r="N161" s="87"/>
      <c r="O161" s="6"/>
    </row>
    <row r="162" spans="1:15" ht="12.75" customHeight="1">
      <c r="A162" s="131" t="s">
        <v>94</v>
      </c>
      <c r="B162" s="131"/>
      <c r="C162" s="132"/>
      <c r="D162" s="132"/>
      <c r="E162" s="132"/>
      <c r="F162" s="18"/>
      <c r="G162" s="88"/>
      <c r="H162" s="89"/>
      <c r="I162" s="216"/>
      <c r="J162" s="217"/>
      <c r="K162" s="37"/>
      <c r="L162" s="86"/>
      <c r="M162" s="87"/>
      <c r="N162" s="87"/>
      <c r="O162" s="3"/>
    </row>
    <row r="163" spans="1:15" ht="25.5" customHeight="1">
      <c r="A163" s="131" t="s">
        <v>101</v>
      </c>
      <c r="B163" s="131"/>
      <c r="C163" s="209"/>
      <c r="D163" s="209"/>
      <c r="E163" s="209"/>
      <c r="F163" s="36">
        <v>210</v>
      </c>
      <c r="G163" s="90">
        <f>SUM(G165:H167)</f>
        <v>2852779.9299999997</v>
      </c>
      <c r="H163" s="91"/>
      <c r="I163" s="90">
        <f>SUM(I165:J167)</f>
        <v>2830935.19</v>
      </c>
      <c r="J163" s="91"/>
      <c r="K163" s="37">
        <f t="shared" si="1"/>
        <v>0.76573519640541576</v>
      </c>
      <c r="L163" s="86"/>
      <c r="M163" s="87"/>
      <c r="N163" s="87"/>
      <c r="O163" s="3"/>
    </row>
    <row r="164" spans="1:15" ht="13.5" customHeight="1">
      <c r="A164" s="131" t="s">
        <v>29</v>
      </c>
      <c r="B164" s="131"/>
      <c r="C164" s="132"/>
      <c r="D164" s="132"/>
      <c r="E164" s="132"/>
      <c r="F164" s="18"/>
      <c r="G164" s="88"/>
      <c r="H164" s="89"/>
      <c r="I164" s="88"/>
      <c r="J164" s="89"/>
      <c r="K164" s="37"/>
      <c r="L164" s="86"/>
      <c r="M164" s="87"/>
      <c r="N164" s="87"/>
      <c r="O164" s="3"/>
    </row>
    <row r="165" spans="1:15" ht="15" customHeight="1">
      <c r="A165" s="131" t="s">
        <v>102</v>
      </c>
      <c r="B165" s="131"/>
      <c r="C165" s="209"/>
      <c r="D165" s="209"/>
      <c r="E165" s="209"/>
      <c r="F165" s="14">
        <v>211</v>
      </c>
      <c r="G165" s="88">
        <v>2175269.63</v>
      </c>
      <c r="H165" s="89"/>
      <c r="I165" s="88">
        <v>2173349.59</v>
      </c>
      <c r="J165" s="89"/>
      <c r="K165" s="37">
        <f t="shared" si="1"/>
        <v>8.8266758912098453E-2</v>
      </c>
      <c r="L165" s="86"/>
      <c r="M165" s="87"/>
      <c r="N165" s="87"/>
      <c r="O165" s="3"/>
    </row>
    <row r="166" spans="1:15" s="2" customFormat="1" ht="15" customHeight="1">
      <c r="A166" s="210" t="s">
        <v>103</v>
      </c>
      <c r="B166" s="210"/>
      <c r="C166" s="209"/>
      <c r="D166" s="209"/>
      <c r="E166" s="209"/>
      <c r="F166" s="14">
        <v>212</v>
      </c>
      <c r="G166" s="214">
        <v>1920</v>
      </c>
      <c r="H166" s="162"/>
      <c r="I166" s="214">
        <v>1920</v>
      </c>
      <c r="J166" s="162"/>
      <c r="K166" s="37">
        <f t="shared" si="1"/>
        <v>0</v>
      </c>
      <c r="L166" s="211"/>
      <c r="M166" s="212"/>
      <c r="N166" s="213"/>
      <c r="O166" s="3"/>
    </row>
    <row r="167" spans="1:15" ht="15" customHeight="1">
      <c r="A167" s="131" t="s">
        <v>104</v>
      </c>
      <c r="B167" s="131"/>
      <c r="C167" s="209"/>
      <c r="D167" s="209"/>
      <c r="E167" s="209"/>
      <c r="F167" s="14">
        <v>213</v>
      </c>
      <c r="G167" s="88">
        <v>675590.3</v>
      </c>
      <c r="H167" s="89"/>
      <c r="I167" s="88">
        <v>655665.6</v>
      </c>
      <c r="J167" s="89"/>
      <c r="K167" s="37">
        <f t="shared" si="1"/>
        <v>2.949228252685117</v>
      </c>
      <c r="L167" s="86"/>
      <c r="M167" s="87"/>
      <c r="N167" s="87"/>
      <c r="O167" s="3"/>
    </row>
    <row r="168" spans="1:15" ht="15" customHeight="1">
      <c r="A168" s="131" t="s">
        <v>105</v>
      </c>
      <c r="B168" s="131"/>
      <c r="C168" s="209"/>
      <c r="D168" s="209"/>
      <c r="E168" s="209"/>
      <c r="F168" s="36">
        <v>220</v>
      </c>
      <c r="G168" s="90">
        <f>SUM(G170:H175)</f>
        <v>2200933.8899999997</v>
      </c>
      <c r="H168" s="91"/>
      <c r="I168" s="90">
        <f>SUM(I170:J175)</f>
        <v>2192333.84</v>
      </c>
      <c r="J168" s="91"/>
      <c r="K168" s="37">
        <f t="shared" si="1"/>
        <v>0.39074549395027702</v>
      </c>
      <c r="L168" s="86"/>
      <c r="M168" s="87"/>
      <c r="N168" s="87"/>
      <c r="O168" s="3"/>
    </row>
    <row r="169" spans="1:15" ht="15" customHeight="1">
      <c r="A169" s="131" t="s">
        <v>29</v>
      </c>
      <c r="B169" s="131"/>
      <c r="C169" s="209"/>
      <c r="D169" s="209"/>
      <c r="E169" s="209"/>
      <c r="F169" s="14"/>
      <c r="G169" s="88"/>
      <c r="H169" s="89"/>
      <c r="I169" s="88"/>
      <c r="J169" s="89"/>
      <c r="K169" s="37"/>
      <c r="L169" s="86"/>
      <c r="M169" s="87"/>
      <c r="N169" s="87"/>
      <c r="O169" s="3"/>
    </row>
    <row r="170" spans="1:15" ht="15" customHeight="1">
      <c r="A170" s="131" t="s">
        <v>106</v>
      </c>
      <c r="B170" s="131"/>
      <c r="C170" s="209"/>
      <c r="D170" s="209"/>
      <c r="E170" s="209"/>
      <c r="F170" s="14">
        <v>221</v>
      </c>
      <c r="G170" s="88">
        <v>36000</v>
      </c>
      <c r="H170" s="89"/>
      <c r="I170" s="88">
        <v>36000</v>
      </c>
      <c r="J170" s="89"/>
      <c r="K170" s="37">
        <f t="shared" si="1"/>
        <v>0</v>
      </c>
      <c r="L170" s="135"/>
      <c r="M170" s="136"/>
      <c r="N170" s="136"/>
      <c r="O170" s="3"/>
    </row>
    <row r="171" spans="1:15" ht="15" customHeight="1">
      <c r="A171" s="131" t="s">
        <v>180</v>
      </c>
      <c r="B171" s="131"/>
      <c r="C171" s="209"/>
      <c r="D171" s="209"/>
      <c r="E171" s="209"/>
      <c r="F171" s="14">
        <v>222</v>
      </c>
      <c r="G171" s="88">
        <v>4997.2</v>
      </c>
      <c r="H171" s="89"/>
      <c r="I171" s="88">
        <v>4997.2</v>
      </c>
      <c r="J171" s="89"/>
      <c r="K171" s="37">
        <f t="shared" si="1"/>
        <v>0</v>
      </c>
      <c r="L171" s="86"/>
      <c r="M171" s="87"/>
      <c r="N171" s="87"/>
      <c r="O171" s="3"/>
    </row>
    <row r="172" spans="1:15" ht="15" customHeight="1">
      <c r="A172" s="131" t="s">
        <v>165</v>
      </c>
      <c r="B172" s="131"/>
      <c r="C172" s="209"/>
      <c r="D172" s="209"/>
      <c r="E172" s="209"/>
      <c r="F172" s="14">
        <v>223</v>
      </c>
      <c r="G172" s="88">
        <v>165198.81</v>
      </c>
      <c r="H172" s="89"/>
      <c r="I172" s="88">
        <v>156698.76</v>
      </c>
      <c r="J172" s="89"/>
      <c r="K172" s="37">
        <f t="shared" si="1"/>
        <v>5.1453457806384932</v>
      </c>
      <c r="L172" s="135" t="s">
        <v>186</v>
      </c>
      <c r="M172" s="136"/>
      <c r="N172" s="136"/>
      <c r="O172" s="3"/>
    </row>
    <row r="173" spans="1:15" ht="15" customHeight="1">
      <c r="A173" s="131" t="s">
        <v>107</v>
      </c>
      <c r="B173" s="131"/>
      <c r="C173" s="209"/>
      <c r="D173" s="209"/>
      <c r="E173" s="209"/>
      <c r="F173" s="14">
        <v>224</v>
      </c>
      <c r="G173" s="88">
        <v>0</v>
      </c>
      <c r="H173" s="89"/>
      <c r="I173" s="88">
        <v>0</v>
      </c>
      <c r="J173" s="89"/>
      <c r="K173" s="37"/>
      <c r="L173" s="86"/>
      <c r="M173" s="87"/>
      <c r="N173" s="87"/>
      <c r="O173" s="3"/>
    </row>
    <row r="174" spans="1:15" s="2" customFormat="1" ht="15" customHeight="1">
      <c r="A174" s="131" t="s">
        <v>108</v>
      </c>
      <c r="B174" s="131"/>
      <c r="C174" s="209"/>
      <c r="D174" s="209"/>
      <c r="E174" s="209"/>
      <c r="F174" s="14">
        <v>225</v>
      </c>
      <c r="G174" s="88">
        <v>1917137.88</v>
      </c>
      <c r="H174" s="89"/>
      <c r="I174" s="214">
        <v>1917037.88</v>
      </c>
      <c r="J174" s="162"/>
      <c r="K174" s="37">
        <f t="shared" si="1"/>
        <v>5.2161089217008794E-3</v>
      </c>
      <c r="L174" s="211"/>
      <c r="M174" s="212"/>
      <c r="N174" s="213"/>
      <c r="O174" s="3"/>
    </row>
    <row r="175" spans="1:15" ht="15" customHeight="1">
      <c r="A175" s="131" t="s">
        <v>109</v>
      </c>
      <c r="B175" s="131"/>
      <c r="C175" s="209"/>
      <c r="D175" s="209"/>
      <c r="E175" s="209"/>
      <c r="F175" s="14">
        <v>226</v>
      </c>
      <c r="G175" s="88">
        <v>77600</v>
      </c>
      <c r="H175" s="89"/>
      <c r="I175" s="88">
        <v>77600</v>
      </c>
      <c r="J175" s="89"/>
      <c r="K175" s="37">
        <f t="shared" si="1"/>
        <v>0</v>
      </c>
      <c r="L175" s="86"/>
      <c r="M175" s="87"/>
      <c r="N175" s="87"/>
      <c r="O175" s="3"/>
    </row>
    <row r="176" spans="1:15" s="2" customFormat="1" ht="15" customHeight="1">
      <c r="A176" s="131" t="s">
        <v>110</v>
      </c>
      <c r="B176" s="131"/>
      <c r="C176" s="209"/>
      <c r="D176" s="209"/>
      <c r="E176" s="209"/>
      <c r="F176" s="36">
        <v>290</v>
      </c>
      <c r="G176" s="254">
        <v>10642.86</v>
      </c>
      <c r="H176" s="255"/>
      <c r="I176" s="254">
        <v>10642.86</v>
      </c>
      <c r="J176" s="255"/>
      <c r="K176" s="37">
        <f t="shared" si="1"/>
        <v>0</v>
      </c>
      <c r="L176" s="211"/>
      <c r="M176" s="212"/>
      <c r="N176" s="213"/>
      <c r="O176" s="3"/>
    </row>
    <row r="177" spans="1:15" ht="15" customHeight="1">
      <c r="A177" s="131" t="s">
        <v>111</v>
      </c>
      <c r="B177" s="131"/>
      <c r="C177" s="209"/>
      <c r="D177" s="209"/>
      <c r="E177" s="209"/>
      <c r="F177" s="14"/>
      <c r="G177" s="88"/>
      <c r="H177" s="89"/>
      <c r="I177" s="88"/>
      <c r="J177" s="89"/>
      <c r="K177" s="37"/>
      <c r="L177" s="86"/>
      <c r="M177" s="87"/>
      <c r="N177" s="87"/>
      <c r="O177" s="3"/>
    </row>
    <row r="178" spans="1:15" ht="15" customHeight="1">
      <c r="A178" s="131" t="s">
        <v>112</v>
      </c>
      <c r="B178" s="131"/>
      <c r="C178" s="209"/>
      <c r="D178" s="209"/>
      <c r="E178" s="209"/>
      <c r="F178" s="36">
        <v>300</v>
      </c>
      <c r="G178" s="90">
        <f>SUM(G180:H183)</f>
        <v>782627.75</v>
      </c>
      <c r="H178" s="91"/>
      <c r="I178" s="90">
        <f>SUM(I180:J183)</f>
        <v>702627.75</v>
      </c>
      <c r="J178" s="91"/>
      <c r="K178" s="37">
        <f t="shared" si="1"/>
        <v>10.22197334556563</v>
      </c>
      <c r="L178" s="86"/>
      <c r="M178" s="87"/>
      <c r="N178" s="87"/>
      <c r="O178" s="3"/>
    </row>
    <row r="179" spans="1:15" ht="15" customHeight="1">
      <c r="A179" s="131" t="s">
        <v>29</v>
      </c>
      <c r="B179" s="131"/>
      <c r="C179" s="209"/>
      <c r="D179" s="209"/>
      <c r="E179" s="209"/>
      <c r="F179" s="14"/>
      <c r="G179" s="88"/>
      <c r="H179" s="89"/>
      <c r="I179" s="88"/>
      <c r="J179" s="89"/>
      <c r="K179" s="37"/>
      <c r="L179" s="86"/>
      <c r="M179" s="87"/>
      <c r="N179" s="87"/>
      <c r="O179" s="3"/>
    </row>
    <row r="180" spans="1:15" ht="15" customHeight="1">
      <c r="A180" s="131" t="s">
        <v>113</v>
      </c>
      <c r="B180" s="131"/>
      <c r="C180" s="209"/>
      <c r="D180" s="209"/>
      <c r="E180" s="209"/>
      <c r="F180" s="14">
        <v>310</v>
      </c>
      <c r="G180" s="88">
        <v>657638.19999999995</v>
      </c>
      <c r="H180" s="89"/>
      <c r="I180" s="88">
        <v>657638.19999999995</v>
      </c>
      <c r="J180" s="89"/>
      <c r="K180" s="37">
        <f t="shared" si="1"/>
        <v>0</v>
      </c>
      <c r="L180" s="86"/>
      <c r="M180" s="87"/>
      <c r="N180" s="87"/>
      <c r="O180" s="3"/>
    </row>
    <row r="181" spans="1:15" ht="15" customHeight="1">
      <c r="A181" s="131" t="s">
        <v>114</v>
      </c>
      <c r="B181" s="131"/>
      <c r="C181" s="209"/>
      <c r="D181" s="209"/>
      <c r="E181" s="209"/>
      <c r="F181" s="14"/>
      <c r="G181" s="88"/>
      <c r="H181" s="89"/>
      <c r="I181" s="88"/>
      <c r="J181" s="89"/>
      <c r="K181" s="37"/>
      <c r="L181" s="86"/>
      <c r="M181" s="87"/>
      <c r="N181" s="87"/>
      <c r="O181" s="3"/>
    </row>
    <row r="182" spans="1:15" ht="15" customHeight="1">
      <c r="A182" s="131" t="s">
        <v>115</v>
      </c>
      <c r="B182" s="131"/>
      <c r="C182" s="209"/>
      <c r="D182" s="209"/>
      <c r="E182" s="209"/>
      <c r="F182" s="14"/>
      <c r="G182" s="88"/>
      <c r="H182" s="89"/>
      <c r="I182" s="88"/>
      <c r="J182" s="89"/>
      <c r="K182" s="37"/>
      <c r="L182" s="86"/>
      <c r="M182" s="87"/>
      <c r="N182" s="87"/>
      <c r="O182" s="3"/>
    </row>
    <row r="183" spans="1:15" s="2" customFormat="1" ht="15" customHeight="1">
      <c r="A183" s="131" t="s">
        <v>181</v>
      </c>
      <c r="B183" s="131"/>
      <c r="C183" s="209"/>
      <c r="D183" s="209"/>
      <c r="E183" s="209"/>
      <c r="F183" s="14">
        <v>340</v>
      </c>
      <c r="G183" s="214">
        <v>124989.55</v>
      </c>
      <c r="H183" s="162"/>
      <c r="I183" s="214">
        <v>44989.55</v>
      </c>
      <c r="J183" s="162"/>
      <c r="K183" s="37">
        <f t="shared" si="1"/>
        <v>64.005350847330831</v>
      </c>
      <c r="L183" s="222" t="s">
        <v>245</v>
      </c>
      <c r="M183" s="223"/>
      <c r="N183" s="224"/>
      <c r="O183" s="3"/>
    </row>
    <row r="184" spans="1:15" ht="15" customHeight="1">
      <c r="A184" s="131" t="s">
        <v>116</v>
      </c>
      <c r="B184" s="209"/>
      <c r="C184" s="209"/>
      <c r="D184" s="209"/>
      <c r="E184" s="209"/>
      <c r="F184" s="14">
        <v>500</v>
      </c>
      <c r="G184" s="220"/>
      <c r="H184" s="221"/>
      <c r="I184" s="220"/>
      <c r="J184" s="221"/>
      <c r="K184" s="38"/>
      <c r="L184" s="86"/>
      <c r="M184" s="87"/>
      <c r="N184" s="87"/>
      <c r="O184" s="3"/>
    </row>
    <row r="185" spans="1:15" ht="15" customHeight="1">
      <c r="A185" s="131" t="s">
        <v>29</v>
      </c>
      <c r="B185" s="131"/>
      <c r="C185" s="209"/>
      <c r="D185" s="209"/>
      <c r="E185" s="209"/>
      <c r="F185" s="14"/>
      <c r="G185" s="218"/>
      <c r="H185" s="219"/>
      <c r="I185" s="127"/>
      <c r="J185" s="128"/>
      <c r="K185" s="38"/>
      <c r="L185" s="86"/>
      <c r="M185" s="87"/>
      <c r="N185" s="87"/>
      <c r="O185" s="3"/>
    </row>
    <row r="186" spans="1:15" ht="26.25" customHeight="1">
      <c r="A186" s="131" t="s">
        <v>117</v>
      </c>
      <c r="B186" s="131"/>
      <c r="C186" s="209"/>
      <c r="D186" s="209"/>
      <c r="E186" s="209"/>
      <c r="F186" s="14">
        <v>520</v>
      </c>
      <c r="G186" s="218"/>
      <c r="H186" s="219"/>
      <c r="I186" s="127"/>
      <c r="J186" s="128"/>
      <c r="K186" s="38"/>
      <c r="L186" s="86"/>
      <c r="M186" s="87"/>
      <c r="N186" s="87"/>
      <c r="O186" s="3"/>
    </row>
    <row r="187" spans="1:15" ht="27" customHeight="1">
      <c r="A187" s="131" t="s">
        <v>118</v>
      </c>
      <c r="B187" s="131"/>
      <c r="C187" s="209"/>
      <c r="D187" s="209"/>
      <c r="E187" s="209"/>
      <c r="F187" s="14">
        <v>530</v>
      </c>
      <c r="G187" s="218"/>
      <c r="H187" s="219"/>
      <c r="I187" s="127"/>
      <c r="J187" s="128"/>
      <c r="K187" s="38"/>
      <c r="L187" s="86"/>
      <c r="M187" s="87"/>
      <c r="N187" s="87"/>
      <c r="O187" s="3"/>
    </row>
    <row r="188" spans="1:15" ht="15.75">
      <c r="A188" s="170" t="s">
        <v>119</v>
      </c>
      <c r="B188" s="170"/>
      <c r="C188" s="170"/>
      <c r="D188" s="170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7"/>
    </row>
    <row r="189" spans="1:15" ht="40.5" customHeight="1">
      <c r="A189" s="153" t="s">
        <v>21</v>
      </c>
      <c r="B189" s="153"/>
      <c r="C189" s="153"/>
      <c r="D189" s="153"/>
      <c r="E189" s="153"/>
      <c r="F189" s="153"/>
      <c r="G189" s="19" t="s">
        <v>196</v>
      </c>
      <c r="H189" s="153" t="s">
        <v>120</v>
      </c>
      <c r="I189" s="153"/>
      <c r="J189" s="19" t="s">
        <v>197</v>
      </c>
      <c r="K189" s="153" t="s">
        <v>152</v>
      </c>
      <c r="L189" s="153"/>
      <c r="M189" s="153"/>
      <c r="N189" s="153"/>
      <c r="O189" s="4"/>
    </row>
    <row r="190" spans="1:15" ht="26.25" customHeight="1">
      <c r="A190" s="131" t="s">
        <v>166</v>
      </c>
      <c r="B190" s="131"/>
      <c r="C190" s="131"/>
      <c r="D190" s="131"/>
      <c r="E190" s="131"/>
      <c r="F190" s="131"/>
      <c r="G190" s="14" t="s">
        <v>121</v>
      </c>
      <c r="H190" s="148">
        <v>19.5</v>
      </c>
      <c r="I190" s="148"/>
      <c r="J190" s="44">
        <v>100</v>
      </c>
      <c r="K190" s="187"/>
      <c r="L190" s="187"/>
      <c r="M190" s="187"/>
      <c r="N190" s="187"/>
      <c r="O190" s="4"/>
    </row>
    <row r="191" spans="1:15" ht="38.25" customHeight="1">
      <c r="A191" s="131" t="s">
        <v>167</v>
      </c>
      <c r="B191" s="131"/>
      <c r="C191" s="131"/>
      <c r="D191" s="131"/>
      <c r="E191" s="131"/>
      <c r="F191" s="131"/>
      <c r="G191" s="14" t="s">
        <v>121</v>
      </c>
      <c r="H191" s="148">
        <v>100</v>
      </c>
      <c r="I191" s="148"/>
      <c r="J191" s="44">
        <v>100</v>
      </c>
      <c r="K191" s="187"/>
      <c r="L191" s="187"/>
      <c r="M191" s="187"/>
      <c r="N191" s="187"/>
      <c r="O191" s="4"/>
    </row>
    <row r="192" spans="1:15" s="2" customFormat="1" ht="24.75" customHeight="1">
      <c r="A192" s="131" t="s">
        <v>168</v>
      </c>
      <c r="B192" s="227"/>
      <c r="C192" s="227"/>
      <c r="D192" s="227"/>
      <c r="E192" s="227"/>
      <c r="F192" s="227"/>
      <c r="G192" s="14" t="s">
        <v>121</v>
      </c>
      <c r="H192" s="148">
        <v>100</v>
      </c>
      <c r="I192" s="228"/>
      <c r="J192" s="44">
        <v>100</v>
      </c>
      <c r="K192" s="187"/>
      <c r="L192" s="229"/>
      <c r="M192" s="229"/>
      <c r="N192" s="229"/>
      <c r="O192" s="4"/>
    </row>
    <row r="193" spans="1:15" ht="15.75">
      <c r="A193" s="131" t="s">
        <v>169</v>
      </c>
      <c r="B193" s="131"/>
      <c r="C193" s="131"/>
      <c r="D193" s="131"/>
      <c r="E193" s="131"/>
      <c r="F193" s="131"/>
      <c r="G193" s="14" t="s">
        <v>170</v>
      </c>
      <c r="H193" s="148">
        <v>15900</v>
      </c>
      <c r="I193" s="148"/>
      <c r="J193" s="44">
        <v>100</v>
      </c>
      <c r="K193" s="187"/>
      <c r="L193" s="187"/>
      <c r="M193" s="187"/>
      <c r="N193" s="187"/>
      <c r="O193" s="4"/>
    </row>
    <row r="194" spans="1:15" ht="15.75">
      <c r="A194" s="226" t="s">
        <v>154</v>
      </c>
      <c r="B194" s="226"/>
      <c r="C194" s="226"/>
      <c r="D194" s="226"/>
      <c r="E194" s="226"/>
      <c r="F194" s="226"/>
      <c r="G194" s="226"/>
      <c r="H194" s="226"/>
      <c r="I194" s="226"/>
      <c r="J194" s="226"/>
      <c r="K194" s="226"/>
      <c r="L194" s="226"/>
      <c r="M194" s="226"/>
      <c r="N194" s="226"/>
      <c r="O194" s="3"/>
    </row>
    <row r="195" spans="1:15" ht="18" customHeight="1">
      <c r="A195" s="80" t="s">
        <v>21</v>
      </c>
      <c r="B195" s="230"/>
      <c r="C195" s="230"/>
      <c r="D195" s="230"/>
      <c r="E195" s="230"/>
      <c r="F195" s="230"/>
      <c r="G195" s="230"/>
      <c r="H195" s="85"/>
      <c r="I195" s="80" t="s">
        <v>22</v>
      </c>
      <c r="J195" s="225"/>
      <c r="K195" s="85"/>
      <c r="L195" s="80" t="s">
        <v>138</v>
      </c>
      <c r="M195" s="225"/>
      <c r="N195" s="81"/>
      <c r="O195" s="4"/>
    </row>
    <row r="196" spans="1:15" ht="26.25" customHeight="1">
      <c r="A196" s="96" t="s">
        <v>122</v>
      </c>
      <c r="B196" s="97"/>
      <c r="C196" s="97"/>
      <c r="D196" s="97"/>
      <c r="E196" s="97"/>
      <c r="F196" s="97"/>
      <c r="G196" s="97"/>
      <c r="H196" s="231"/>
      <c r="I196" s="232" t="s">
        <v>192</v>
      </c>
      <c r="J196" s="233"/>
      <c r="K196" s="234"/>
      <c r="L196" s="232" t="s">
        <v>235</v>
      </c>
      <c r="M196" s="233"/>
      <c r="N196" s="234"/>
      <c r="O196" s="4"/>
    </row>
    <row r="197" spans="1:15" ht="15.75">
      <c r="A197" s="96" t="s">
        <v>123</v>
      </c>
      <c r="B197" s="97"/>
      <c r="C197" s="97"/>
      <c r="D197" s="97"/>
      <c r="E197" s="97"/>
      <c r="F197" s="97"/>
      <c r="G197" s="97"/>
      <c r="H197" s="231"/>
      <c r="I197" s="131"/>
      <c r="J197" s="132"/>
      <c r="K197" s="132"/>
      <c r="L197" s="151"/>
      <c r="M197" s="229"/>
      <c r="N197" s="229"/>
      <c r="O197" s="4"/>
    </row>
    <row r="198" spans="1:15" ht="15.75">
      <c r="A198" s="96" t="s">
        <v>124</v>
      </c>
      <c r="B198" s="97"/>
      <c r="C198" s="97"/>
      <c r="D198" s="97"/>
      <c r="E198" s="97"/>
      <c r="F198" s="97"/>
      <c r="G198" s="97"/>
      <c r="H198" s="231"/>
      <c r="I198" s="131"/>
      <c r="J198" s="132"/>
      <c r="K198" s="132"/>
      <c r="L198" s="151"/>
      <c r="M198" s="229"/>
      <c r="N198" s="229"/>
      <c r="O198" s="4"/>
    </row>
    <row r="199" spans="1:15" ht="15.75">
      <c r="A199" s="96" t="s">
        <v>125</v>
      </c>
      <c r="B199" s="97"/>
      <c r="C199" s="97"/>
      <c r="D199" s="97"/>
      <c r="E199" s="97"/>
      <c r="F199" s="97"/>
      <c r="G199" s="97"/>
      <c r="H199" s="231"/>
      <c r="I199" s="131"/>
      <c r="J199" s="132"/>
      <c r="K199" s="132"/>
      <c r="L199" s="151"/>
      <c r="M199" s="229"/>
      <c r="N199" s="229"/>
      <c r="O199" s="4"/>
    </row>
    <row r="200" spans="1:15" ht="27.75" customHeight="1">
      <c r="A200" s="96" t="s">
        <v>126</v>
      </c>
      <c r="B200" s="97"/>
      <c r="C200" s="97"/>
      <c r="D200" s="97"/>
      <c r="E200" s="97"/>
      <c r="F200" s="97"/>
      <c r="G200" s="97"/>
      <c r="H200" s="231"/>
      <c r="I200" s="151" t="s">
        <v>171</v>
      </c>
      <c r="J200" s="132"/>
      <c r="K200" s="132"/>
      <c r="L200" s="151" t="s">
        <v>236</v>
      </c>
      <c r="M200" s="132"/>
      <c r="N200" s="132"/>
      <c r="O200" s="4"/>
    </row>
    <row r="201" spans="1:15" ht="15.75" customHeight="1">
      <c r="A201" s="96" t="s">
        <v>123</v>
      </c>
      <c r="B201" s="97"/>
      <c r="C201" s="97"/>
      <c r="D201" s="97"/>
      <c r="E201" s="97"/>
      <c r="F201" s="97"/>
      <c r="G201" s="97"/>
      <c r="H201" s="231"/>
      <c r="I201" s="131"/>
      <c r="J201" s="132"/>
      <c r="K201" s="132"/>
      <c r="L201" s="151"/>
      <c r="M201" s="229"/>
      <c r="N201" s="229"/>
      <c r="O201" s="4"/>
    </row>
    <row r="202" spans="1:15" ht="15" customHeight="1">
      <c r="A202" s="96" t="s">
        <v>124</v>
      </c>
      <c r="B202" s="97"/>
      <c r="C202" s="97"/>
      <c r="D202" s="97"/>
      <c r="E202" s="97"/>
      <c r="F202" s="97"/>
      <c r="G202" s="97"/>
      <c r="H202" s="231"/>
      <c r="I202" s="131"/>
      <c r="J202" s="132"/>
      <c r="K202" s="132"/>
      <c r="L202" s="151"/>
      <c r="M202" s="229"/>
      <c r="N202" s="229"/>
      <c r="O202" s="4"/>
    </row>
    <row r="203" spans="1:15" ht="15" customHeight="1">
      <c r="A203" s="96" t="s">
        <v>125</v>
      </c>
      <c r="B203" s="97"/>
      <c r="C203" s="97"/>
      <c r="D203" s="97"/>
      <c r="E203" s="97"/>
      <c r="F203" s="97"/>
      <c r="G203" s="97"/>
      <c r="H203" s="231"/>
      <c r="I203" s="131"/>
      <c r="J203" s="132"/>
      <c r="K203" s="132"/>
      <c r="L203" s="151"/>
      <c r="M203" s="229"/>
      <c r="N203" s="229"/>
      <c r="O203" s="4"/>
    </row>
    <row r="204" spans="1:15" ht="25.5" customHeight="1">
      <c r="A204" s="96" t="s">
        <v>127</v>
      </c>
      <c r="B204" s="97"/>
      <c r="C204" s="97"/>
      <c r="D204" s="97"/>
      <c r="E204" s="97"/>
      <c r="F204" s="97"/>
      <c r="G204" s="97"/>
      <c r="H204" s="231"/>
      <c r="I204" s="151">
        <v>625.9</v>
      </c>
      <c r="J204" s="132"/>
      <c r="K204" s="132"/>
      <c r="L204" s="187">
        <v>625.9</v>
      </c>
      <c r="M204" s="229"/>
      <c r="N204" s="229"/>
      <c r="O204" s="4"/>
    </row>
    <row r="205" spans="1:15" ht="15.75">
      <c r="A205" s="96" t="s">
        <v>123</v>
      </c>
      <c r="B205" s="97"/>
      <c r="C205" s="97"/>
      <c r="D205" s="97"/>
      <c r="E205" s="97"/>
      <c r="F205" s="97"/>
      <c r="G205" s="97"/>
      <c r="H205" s="231"/>
      <c r="I205" s="131"/>
      <c r="J205" s="132"/>
      <c r="K205" s="132"/>
      <c r="L205" s="151"/>
      <c r="M205" s="229"/>
      <c r="N205" s="229"/>
      <c r="O205" s="4"/>
    </row>
    <row r="206" spans="1:15" ht="15" customHeight="1">
      <c r="A206" s="96" t="s">
        <v>124</v>
      </c>
      <c r="B206" s="97"/>
      <c r="C206" s="97"/>
      <c r="D206" s="97"/>
      <c r="E206" s="97"/>
      <c r="F206" s="97"/>
      <c r="G206" s="97"/>
      <c r="H206" s="231"/>
      <c r="I206" s="131"/>
      <c r="J206" s="132"/>
      <c r="K206" s="132"/>
      <c r="L206" s="151"/>
      <c r="M206" s="229"/>
      <c r="N206" s="229"/>
      <c r="O206" s="4"/>
    </row>
    <row r="207" spans="1:15" ht="15" customHeight="1">
      <c r="A207" s="96" t="s">
        <v>125</v>
      </c>
      <c r="B207" s="97"/>
      <c r="C207" s="97"/>
      <c r="D207" s="97"/>
      <c r="E207" s="97"/>
      <c r="F207" s="97"/>
      <c r="G207" s="97"/>
      <c r="H207" s="231"/>
      <c r="I207" s="131"/>
      <c r="J207" s="132"/>
      <c r="K207" s="132"/>
      <c r="L207" s="151"/>
      <c r="M207" s="229"/>
      <c r="N207" s="229"/>
      <c r="O207" s="4"/>
    </row>
    <row r="208" spans="1:15" ht="27.75" customHeight="1">
      <c r="A208" s="96" t="s">
        <v>128</v>
      </c>
      <c r="B208" s="97"/>
      <c r="C208" s="97"/>
      <c r="D208" s="97"/>
      <c r="E208" s="97"/>
      <c r="F208" s="97"/>
      <c r="G208" s="97"/>
      <c r="H208" s="231"/>
      <c r="I208" s="151">
        <v>1</v>
      </c>
      <c r="J208" s="152"/>
      <c r="K208" s="152"/>
      <c r="L208" s="151">
        <v>1</v>
      </c>
      <c r="M208" s="229"/>
      <c r="N208" s="229"/>
      <c r="O208" s="4"/>
    </row>
    <row r="209" spans="1:17" ht="27.75" customHeight="1">
      <c r="A209" s="96" t="s">
        <v>129</v>
      </c>
      <c r="B209" s="97"/>
      <c r="C209" s="97"/>
      <c r="D209" s="97"/>
      <c r="E209" s="97"/>
      <c r="F209" s="97"/>
      <c r="G209" s="97"/>
      <c r="H209" s="231"/>
      <c r="I209" s="151"/>
      <c r="J209" s="152"/>
      <c r="K209" s="152"/>
      <c r="L209" s="151"/>
      <c r="M209" s="229"/>
      <c r="N209" s="229"/>
      <c r="O209" s="4"/>
    </row>
    <row r="210" spans="1:17" ht="15.75">
      <c r="A210" s="96" t="s">
        <v>130</v>
      </c>
      <c r="B210" s="97"/>
      <c r="C210" s="97"/>
      <c r="D210" s="97"/>
      <c r="E210" s="97"/>
      <c r="F210" s="97"/>
      <c r="G210" s="97"/>
      <c r="H210" s="231"/>
      <c r="I210" s="151"/>
      <c r="J210" s="152"/>
      <c r="K210" s="152"/>
      <c r="L210" s="151"/>
      <c r="M210" s="229"/>
      <c r="N210" s="229"/>
      <c r="O210" s="4"/>
    </row>
    <row r="211" spans="1:17" ht="15" customHeight="1">
      <c r="A211" s="96" t="s">
        <v>131</v>
      </c>
      <c r="B211" s="97"/>
      <c r="C211" s="97"/>
      <c r="D211" s="97"/>
      <c r="E211" s="97"/>
      <c r="F211" s="97"/>
      <c r="G211" s="97"/>
      <c r="H211" s="231"/>
      <c r="I211" s="151"/>
      <c r="J211" s="152"/>
      <c r="K211" s="152"/>
      <c r="L211" s="151"/>
      <c r="M211" s="229"/>
      <c r="N211" s="229"/>
      <c r="O211" s="4"/>
    </row>
    <row r="212" spans="1:17" ht="15" customHeight="1">
      <c r="A212" s="96" t="s">
        <v>132</v>
      </c>
      <c r="B212" s="97"/>
      <c r="C212" s="97"/>
      <c r="D212" s="97"/>
      <c r="E212" s="97"/>
      <c r="F212" s="97"/>
      <c r="G212" s="97"/>
      <c r="H212" s="231"/>
      <c r="I212" s="151"/>
      <c r="J212" s="152"/>
      <c r="K212" s="152"/>
      <c r="L212" s="151"/>
      <c r="M212" s="229"/>
      <c r="N212" s="229"/>
      <c r="O212" s="4"/>
    </row>
    <row r="213" spans="1:17" ht="38.25" customHeight="1">
      <c r="A213" s="96" t="s">
        <v>184</v>
      </c>
      <c r="B213" s="97"/>
      <c r="C213" s="97"/>
      <c r="D213" s="97"/>
      <c r="E213" s="97"/>
      <c r="F213" s="97"/>
      <c r="G213" s="97"/>
      <c r="H213" s="231"/>
      <c r="I213" s="151"/>
      <c r="J213" s="152"/>
      <c r="K213" s="152"/>
      <c r="L213" s="151"/>
      <c r="M213" s="229"/>
      <c r="N213" s="229"/>
      <c r="O213" s="4"/>
    </row>
    <row r="214" spans="1:17" ht="39" customHeight="1">
      <c r="A214" s="96" t="s">
        <v>133</v>
      </c>
      <c r="B214" s="97"/>
      <c r="C214" s="97"/>
      <c r="D214" s="97"/>
      <c r="E214" s="97"/>
      <c r="F214" s="97"/>
      <c r="G214" s="97"/>
      <c r="H214" s="231"/>
      <c r="I214" s="151"/>
      <c r="J214" s="152"/>
      <c r="K214" s="152"/>
      <c r="L214" s="151"/>
      <c r="M214" s="229"/>
      <c r="N214" s="229"/>
      <c r="O214" s="4"/>
    </row>
    <row r="215" spans="1:17" ht="27.75" customHeight="1">
      <c r="A215" s="96" t="s">
        <v>134</v>
      </c>
      <c r="B215" s="97"/>
      <c r="C215" s="97"/>
      <c r="D215" s="97"/>
      <c r="E215" s="97"/>
      <c r="F215" s="97"/>
      <c r="G215" s="97"/>
      <c r="H215" s="231"/>
      <c r="I215" s="151" t="s">
        <v>193</v>
      </c>
      <c r="J215" s="229"/>
      <c r="K215" s="229"/>
      <c r="L215" s="151" t="s">
        <v>237</v>
      </c>
      <c r="M215" s="229"/>
      <c r="N215" s="229"/>
      <c r="O215" s="4"/>
    </row>
    <row r="216" spans="1:17" ht="12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253"/>
      <c r="L216" s="253"/>
      <c r="M216" s="5"/>
      <c r="N216" s="5"/>
      <c r="O216" s="5"/>
    </row>
    <row r="217" spans="1:17" ht="17.100000000000001" customHeight="1">
      <c r="A217" s="110" t="s">
        <v>172</v>
      </c>
      <c r="B217" s="110"/>
      <c r="C217" s="110"/>
      <c r="D217" s="110"/>
      <c r="E217" s="110"/>
      <c r="F217" s="110"/>
      <c r="G217" s="110"/>
      <c r="H217" s="111"/>
      <c r="I217" s="111"/>
      <c r="J217" s="111"/>
      <c r="K217" s="105"/>
      <c r="L217" s="105"/>
      <c r="M217" s="116" t="s">
        <v>173</v>
      </c>
      <c r="N217" s="117"/>
      <c r="O217" s="25"/>
    </row>
    <row r="218" spans="1:17" ht="17.100000000000001" customHeight="1">
      <c r="A218" s="110" t="s">
        <v>194</v>
      </c>
      <c r="B218" s="110"/>
      <c r="C218" s="110"/>
      <c r="D218" s="110"/>
      <c r="E218" s="110"/>
      <c r="F218" s="110"/>
      <c r="G218" s="110"/>
      <c r="H218" s="111"/>
      <c r="I218" s="111"/>
      <c r="J218" s="111"/>
      <c r="K218" s="106"/>
      <c r="L218" s="106"/>
      <c r="M218" s="116" t="s">
        <v>188</v>
      </c>
      <c r="N218" s="117"/>
      <c r="O218" s="25"/>
    </row>
    <row r="219" spans="1:17" ht="17.100000000000001" customHeight="1">
      <c r="A219" s="110" t="s">
        <v>198</v>
      </c>
      <c r="B219" s="110"/>
      <c r="C219" s="110"/>
      <c r="D219" s="110"/>
      <c r="E219" s="110"/>
      <c r="F219" s="110"/>
      <c r="G219" s="110"/>
      <c r="H219" s="111"/>
      <c r="I219" s="111"/>
      <c r="J219" s="111"/>
      <c r="K219" s="106"/>
      <c r="L219" s="106"/>
      <c r="M219" s="116" t="s">
        <v>203</v>
      </c>
      <c r="N219" s="117"/>
      <c r="O219" s="25"/>
    </row>
    <row r="220" spans="1:17" ht="17.100000000000001" customHeight="1">
      <c r="A220" s="112" t="s">
        <v>135</v>
      </c>
      <c r="B220" s="112"/>
      <c r="C220" s="112"/>
      <c r="D220" s="112"/>
      <c r="E220" s="112"/>
      <c r="F220" s="112"/>
      <c r="G220" s="112"/>
      <c r="H220" s="111"/>
      <c r="I220" s="111"/>
      <c r="J220" s="111"/>
      <c r="K220" s="111"/>
      <c r="L220" s="111"/>
      <c r="M220" s="26"/>
      <c r="N220" s="26"/>
      <c r="O220" s="4"/>
    </row>
    <row r="221" spans="1:17" ht="23.25" customHeight="1">
      <c r="A221" s="113" t="s">
        <v>174</v>
      </c>
      <c r="B221" s="111"/>
      <c r="C221" s="111"/>
      <c r="D221" s="111"/>
      <c r="E221" s="111"/>
      <c r="F221" s="111"/>
      <c r="G221" s="111"/>
      <c r="H221" s="111"/>
      <c r="I221" s="111"/>
      <c r="J221" s="111"/>
      <c r="K221" s="107"/>
      <c r="L221" s="107"/>
      <c r="M221" s="118" t="s">
        <v>175</v>
      </c>
      <c r="N221" s="117"/>
      <c r="O221" s="4"/>
      <c r="Q221" s="21" t="s">
        <v>187</v>
      </c>
    </row>
    <row r="222" spans="1:17" ht="36.75" customHeight="1">
      <c r="A222" s="113" t="s">
        <v>241</v>
      </c>
      <c r="B222" s="113"/>
      <c r="C222" s="113"/>
      <c r="D222" s="113"/>
      <c r="E222" s="113"/>
      <c r="F222" s="113"/>
      <c r="G222" s="113"/>
      <c r="H222" s="114"/>
      <c r="I222" s="114"/>
      <c r="J222" s="114"/>
      <c r="K222" s="108"/>
      <c r="L222" s="108"/>
      <c r="M222" s="118" t="s">
        <v>204</v>
      </c>
      <c r="N222" s="117"/>
      <c r="O222" s="4"/>
    </row>
    <row r="223" spans="1:17" ht="33" customHeight="1">
      <c r="A223" s="115" t="s">
        <v>202</v>
      </c>
      <c r="B223" s="115"/>
      <c r="C223" s="115"/>
      <c r="D223" s="115"/>
      <c r="E223" s="115"/>
      <c r="F223" s="115"/>
      <c r="G223" s="115"/>
      <c r="H223" s="111"/>
      <c r="I223" s="111"/>
      <c r="J223" s="111"/>
      <c r="K223" s="109"/>
      <c r="L223" s="109"/>
      <c r="M223" s="103" t="s">
        <v>205</v>
      </c>
      <c r="N223" s="104"/>
      <c r="O223" s="4"/>
    </row>
    <row r="224" spans="1:17" ht="28.5" customHeight="1">
      <c r="A224" s="113" t="s">
        <v>200</v>
      </c>
      <c r="B224" s="113"/>
      <c r="C224" s="113"/>
      <c r="D224" s="113"/>
      <c r="E224" s="113"/>
      <c r="F224" s="113"/>
      <c r="G224" s="113"/>
      <c r="H224" s="111"/>
      <c r="I224" s="111"/>
      <c r="J224" s="111"/>
      <c r="K224" s="108"/>
      <c r="L224" s="108"/>
      <c r="M224" s="118" t="s">
        <v>176</v>
      </c>
      <c r="N224" s="117"/>
      <c r="O224" s="9"/>
    </row>
    <row r="225" spans="1:15" ht="37.5" customHeight="1">
      <c r="A225" s="115" t="s">
        <v>189</v>
      </c>
      <c r="B225" s="115"/>
      <c r="C225" s="115"/>
      <c r="D225" s="115"/>
      <c r="E225" s="115"/>
      <c r="F225" s="115"/>
      <c r="G225" s="115"/>
      <c r="H225" s="111"/>
      <c r="I225" s="111"/>
      <c r="J225" s="111"/>
      <c r="K225" s="108"/>
      <c r="L225" s="108"/>
      <c r="M225" s="103" t="s">
        <v>177</v>
      </c>
      <c r="N225" s="104"/>
      <c r="O225" s="1"/>
    </row>
    <row r="226" spans="1:15" s="2" customFormat="1" ht="22.5" customHeight="1">
      <c r="A226" s="115" t="s">
        <v>190</v>
      </c>
      <c r="B226" s="115"/>
      <c r="C226" s="115"/>
      <c r="D226" s="115"/>
      <c r="E226" s="115"/>
      <c r="F226" s="115"/>
      <c r="G226" s="115"/>
      <c r="H226" s="111"/>
      <c r="I226" s="111"/>
      <c r="J226" s="111"/>
      <c r="K226" s="237"/>
      <c r="L226" s="237"/>
      <c r="M226" s="235" t="s">
        <v>178</v>
      </c>
      <c r="N226" s="236"/>
      <c r="O226" s="1"/>
    </row>
    <row r="227" spans="1:15" ht="29.25" customHeight="1">
      <c r="A227" s="113"/>
      <c r="B227" s="113"/>
      <c r="C227" s="113"/>
      <c r="D227" s="113"/>
      <c r="E227" s="113"/>
      <c r="F227" s="113"/>
      <c r="G227" s="113"/>
      <c r="H227" s="252"/>
      <c r="I227" s="252"/>
      <c r="J227" s="1"/>
      <c r="K227" s="251"/>
      <c r="L227" s="251"/>
      <c r="M227" s="1"/>
      <c r="N227" s="1"/>
      <c r="O227" s="1"/>
    </row>
    <row r="228" spans="1:15" s="2" customFormat="1" ht="17.25" customHeight="1">
      <c r="A228" s="10"/>
      <c r="B228" s="10"/>
      <c r="C228" s="10"/>
      <c r="D228" s="10"/>
      <c r="E228" s="10"/>
      <c r="F228" s="10"/>
      <c r="G228" s="10"/>
      <c r="H228" s="29"/>
      <c r="I228" s="29"/>
      <c r="J228" s="1"/>
      <c r="K228" s="11"/>
      <c r="L228" s="11"/>
      <c r="M228" s="1"/>
      <c r="N228" s="1"/>
      <c r="O228" s="1"/>
    </row>
    <row r="229" spans="1:15" ht="23.25" customHeight="1">
      <c r="A229" s="251"/>
      <c r="B229" s="251"/>
      <c r="C229" s="251"/>
      <c r="D229" s="251"/>
      <c r="E229" s="251"/>
      <c r="F229" s="251"/>
      <c r="G229" s="251"/>
      <c r="H229" s="252"/>
      <c r="I229" s="252"/>
      <c r="J229" s="1"/>
      <c r="K229" s="251"/>
      <c r="L229" s="251"/>
      <c r="M229" s="1"/>
      <c r="N229" s="1"/>
      <c r="O229" s="1"/>
    </row>
    <row r="230" spans="1:15" ht="23.25" customHeight="1">
      <c r="A230" s="235"/>
      <c r="B230" s="235"/>
      <c r="C230" s="235"/>
      <c r="D230" s="235"/>
      <c r="E230" s="235"/>
      <c r="F230" s="235"/>
      <c r="G230" s="235"/>
      <c r="H230" s="252"/>
      <c r="I230" s="252"/>
      <c r="J230" s="1"/>
      <c r="K230" s="235"/>
      <c r="L230" s="235"/>
      <c r="M230" s="1"/>
      <c r="N230" s="1"/>
      <c r="O230" s="1"/>
    </row>
    <row r="231" spans="1:15" ht="23.25" customHeight="1">
      <c r="A231" s="235"/>
      <c r="B231" s="235"/>
      <c r="C231" s="235"/>
      <c r="D231" s="235"/>
      <c r="E231" s="235"/>
      <c r="F231" s="235"/>
      <c r="G231" s="235"/>
      <c r="H231" s="252"/>
      <c r="I231" s="252"/>
      <c r="J231" s="1"/>
      <c r="K231" s="235"/>
      <c r="L231" s="235"/>
      <c r="M231" s="1"/>
      <c r="N231" s="1"/>
      <c r="O231" s="1"/>
    </row>
  </sheetData>
  <mergeCells count="677">
    <mergeCell ref="A174:E174"/>
    <mergeCell ref="G174:H174"/>
    <mergeCell ref="I174:J174"/>
    <mergeCell ref="G173:H173"/>
    <mergeCell ref="G167:H167"/>
    <mergeCell ref="G157:H157"/>
    <mergeCell ref="G158:H158"/>
    <mergeCell ref="G160:H160"/>
    <mergeCell ref="G161:H161"/>
    <mergeCell ref="G162:H162"/>
    <mergeCell ref="A158:E158"/>
    <mergeCell ref="A157:E157"/>
    <mergeCell ref="A160:E160"/>
    <mergeCell ref="A161:E161"/>
    <mergeCell ref="A162:E162"/>
    <mergeCell ref="A163:E163"/>
    <mergeCell ref="A173:E173"/>
    <mergeCell ref="G170:H170"/>
    <mergeCell ref="A168:E168"/>
    <mergeCell ref="A169:E169"/>
    <mergeCell ref="A170:E170"/>
    <mergeCell ref="A171:E171"/>
    <mergeCell ref="A172:E172"/>
    <mergeCell ref="G168:H168"/>
    <mergeCell ref="K216:L216"/>
    <mergeCell ref="A212:H212"/>
    <mergeCell ref="A175:E175"/>
    <mergeCell ref="I181:J181"/>
    <mergeCell ref="I182:J182"/>
    <mergeCell ref="A177:E177"/>
    <mergeCell ref="A178:E178"/>
    <mergeCell ref="A179:E179"/>
    <mergeCell ref="A180:E180"/>
    <mergeCell ref="A181:E181"/>
    <mergeCell ref="A182:E182"/>
    <mergeCell ref="A176:E176"/>
    <mergeCell ref="G176:H176"/>
    <mergeCell ref="I176:J176"/>
    <mergeCell ref="L208:N208"/>
    <mergeCell ref="L209:N209"/>
    <mergeCell ref="L210:N210"/>
    <mergeCell ref="L211:N211"/>
    <mergeCell ref="A204:H204"/>
    <mergeCell ref="A205:H205"/>
    <mergeCell ref="A206:H206"/>
    <mergeCell ref="A207:H207"/>
    <mergeCell ref="I204:K204"/>
    <mergeCell ref="L204:N204"/>
    <mergeCell ref="G169:H169"/>
    <mergeCell ref="A213:H213"/>
    <mergeCell ref="K230:L230"/>
    <mergeCell ref="K231:L231"/>
    <mergeCell ref="A227:G227"/>
    <mergeCell ref="A229:G229"/>
    <mergeCell ref="A230:G230"/>
    <mergeCell ref="A231:G231"/>
    <mergeCell ref="H227:I227"/>
    <mergeCell ref="H229:I229"/>
    <mergeCell ref="H230:I230"/>
    <mergeCell ref="H231:I231"/>
    <mergeCell ref="K227:L227"/>
    <mergeCell ref="K229:L229"/>
    <mergeCell ref="A214:H214"/>
    <mergeCell ref="A215:H215"/>
    <mergeCell ref="I212:K212"/>
    <mergeCell ref="I213:K213"/>
    <mergeCell ref="I214:K214"/>
    <mergeCell ref="I215:K215"/>
    <mergeCell ref="L212:N212"/>
    <mergeCell ref="L213:N213"/>
    <mergeCell ref="L214:N214"/>
    <mergeCell ref="L215:N215"/>
    <mergeCell ref="A159:E159"/>
    <mergeCell ref="I142:J142"/>
    <mergeCell ref="I143:J143"/>
    <mergeCell ref="I144:J144"/>
    <mergeCell ref="I145:J145"/>
    <mergeCell ref="I146:J146"/>
    <mergeCell ref="I147:J147"/>
    <mergeCell ref="I164:J164"/>
    <mergeCell ref="I165:J165"/>
    <mergeCell ref="A152:E152"/>
    <mergeCell ref="G152:H152"/>
    <mergeCell ref="A149:E149"/>
    <mergeCell ref="G166:H166"/>
    <mergeCell ref="A140:E140"/>
    <mergeCell ref="A141:E141"/>
    <mergeCell ref="A142:E142"/>
    <mergeCell ref="A143:E143"/>
    <mergeCell ref="A144:E144"/>
    <mergeCell ref="A145:E145"/>
    <mergeCell ref="A151:E151"/>
    <mergeCell ref="I161:J161"/>
    <mergeCell ref="I149:J149"/>
    <mergeCell ref="G141:H141"/>
    <mergeCell ref="G142:H142"/>
    <mergeCell ref="G143:H143"/>
    <mergeCell ref="G144:H144"/>
    <mergeCell ref="G145:H145"/>
    <mergeCell ref="G146:H146"/>
    <mergeCell ref="G147:H147"/>
    <mergeCell ref="A147:E147"/>
    <mergeCell ref="G151:H151"/>
    <mergeCell ref="A156:E156"/>
    <mergeCell ref="G149:H149"/>
    <mergeCell ref="G150:H150"/>
    <mergeCell ref="A155:E155"/>
    <mergeCell ref="G153:H153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46:E146"/>
    <mergeCell ref="A137:N137"/>
    <mergeCell ref="A136:N136"/>
    <mergeCell ref="L138:N138"/>
    <mergeCell ref="I138:J138"/>
    <mergeCell ref="G138:H138"/>
    <mergeCell ref="A138:E138"/>
    <mergeCell ref="K132:L132"/>
    <mergeCell ref="A134:N134"/>
    <mergeCell ref="A135:N135"/>
    <mergeCell ref="M132:N132"/>
    <mergeCell ref="A139:E139"/>
    <mergeCell ref="G139:H139"/>
    <mergeCell ref="M126:N126"/>
    <mergeCell ref="A119:N119"/>
    <mergeCell ref="A121:N121"/>
    <mergeCell ref="A94:F94"/>
    <mergeCell ref="A95:F95"/>
    <mergeCell ref="A96:F96"/>
    <mergeCell ref="A97:F97"/>
    <mergeCell ref="A98:F98"/>
    <mergeCell ref="A99:F99"/>
    <mergeCell ref="A100:F100"/>
    <mergeCell ref="A101:F101"/>
    <mergeCell ref="A102:F102"/>
    <mergeCell ref="M225:N225"/>
    <mergeCell ref="M226:N226"/>
    <mergeCell ref="K225:L225"/>
    <mergeCell ref="K226:L226"/>
    <mergeCell ref="A106:F106"/>
    <mergeCell ref="A107:F107"/>
    <mergeCell ref="A108:F108"/>
    <mergeCell ref="A109:F109"/>
    <mergeCell ref="A103:F103"/>
    <mergeCell ref="A104:F104"/>
    <mergeCell ref="A105:F105"/>
    <mergeCell ref="A208:H208"/>
    <mergeCell ref="A209:H209"/>
    <mergeCell ref="A210:H210"/>
    <mergeCell ref="A211:H211"/>
    <mergeCell ref="I208:K208"/>
    <mergeCell ref="I209:K209"/>
    <mergeCell ref="I210:K210"/>
    <mergeCell ref="I211:K211"/>
    <mergeCell ref="A200:H200"/>
    <mergeCell ref="A201:H201"/>
    <mergeCell ref="A202:H202"/>
    <mergeCell ref="A203:H203"/>
    <mergeCell ref="I200:K200"/>
    <mergeCell ref="I205:K205"/>
    <mergeCell ref="I206:K206"/>
    <mergeCell ref="I207:K207"/>
    <mergeCell ref="L205:N205"/>
    <mergeCell ref="L206:N206"/>
    <mergeCell ref="L207:N207"/>
    <mergeCell ref="L200:N200"/>
    <mergeCell ref="I201:K201"/>
    <mergeCell ref="I202:K202"/>
    <mergeCell ref="I203:K203"/>
    <mergeCell ref="L201:N201"/>
    <mergeCell ref="L202:N202"/>
    <mergeCell ref="L203:N203"/>
    <mergeCell ref="A196:H196"/>
    <mergeCell ref="A197:H197"/>
    <mergeCell ref="A198:H198"/>
    <mergeCell ref="A199:H199"/>
    <mergeCell ref="I196:K196"/>
    <mergeCell ref="L196:N196"/>
    <mergeCell ref="I197:K197"/>
    <mergeCell ref="I198:K198"/>
    <mergeCell ref="I199:K199"/>
    <mergeCell ref="L197:N197"/>
    <mergeCell ref="L198:N198"/>
    <mergeCell ref="L199:N199"/>
    <mergeCell ref="A183:E183"/>
    <mergeCell ref="G183:H183"/>
    <mergeCell ref="I183:J183"/>
    <mergeCell ref="L183:N183"/>
    <mergeCell ref="L178:N178"/>
    <mergeCell ref="L195:N195"/>
    <mergeCell ref="A189:F189"/>
    <mergeCell ref="H189:I189"/>
    <mergeCell ref="K189:N189"/>
    <mergeCell ref="A190:F190"/>
    <mergeCell ref="H190:I190"/>
    <mergeCell ref="K190:N190"/>
    <mergeCell ref="A194:N194"/>
    <mergeCell ref="A191:F191"/>
    <mergeCell ref="H191:I191"/>
    <mergeCell ref="K191:N191"/>
    <mergeCell ref="A193:F193"/>
    <mergeCell ref="H193:I193"/>
    <mergeCell ref="K193:N193"/>
    <mergeCell ref="A192:F192"/>
    <mergeCell ref="H192:I192"/>
    <mergeCell ref="K192:N192"/>
    <mergeCell ref="A195:H195"/>
    <mergeCell ref="I195:K195"/>
    <mergeCell ref="A188:N188"/>
    <mergeCell ref="L187:N187"/>
    <mergeCell ref="G187:H187"/>
    <mergeCell ref="L184:N184"/>
    <mergeCell ref="L185:N185"/>
    <mergeCell ref="L186:N186"/>
    <mergeCell ref="G184:H184"/>
    <mergeCell ref="G185:H185"/>
    <mergeCell ref="G186:H186"/>
    <mergeCell ref="A186:E186"/>
    <mergeCell ref="A187:E187"/>
    <mergeCell ref="A184:E184"/>
    <mergeCell ref="A185:E185"/>
    <mergeCell ref="I184:J184"/>
    <mergeCell ref="I185:J185"/>
    <mergeCell ref="I186:J186"/>
    <mergeCell ref="I187:J187"/>
    <mergeCell ref="G179:H179"/>
    <mergeCell ref="I178:J178"/>
    <mergeCell ref="I179:J179"/>
    <mergeCell ref="L155:N155"/>
    <mergeCell ref="G155:H155"/>
    <mergeCell ref="I180:J180"/>
    <mergeCell ref="L176:N176"/>
    <mergeCell ref="L166:N166"/>
    <mergeCell ref="G164:H164"/>
    <mergeCell ref="G165:H165"/>
    <mergeCell ref="L174:N174"/>
    <mergeCell ref="I166:J166"/>
    <mergeCell ref="G159:H159"/>
    <mergeCell ref="I159:J159"/>
    <mergeCell ref="I162:J162"/>
    <mergeCell ref="I163:J163"/>
    <mergeCell ref="L179:N179"/>
    <mergeCell ref="L180:N180"/>
    <mergeCell ref="L167:N167"/>
    <mergeCell ref="L168:N168"/>
    <mergeCell ref="L169:N169"/>
    <mergeCell ref="I167:J167"/>
    <mergeCell ref="I168:J168"/>
    <mergeCell ref="I169:J169"/>
    <mergeCell ref="L181:N181"/>
    <mergeCell ref="L170:N170"/>
    <mergeCell ref="L171:N171"/>
    <mergeCell ref="L172:N172"/>
    <mergeCell ref="L173:N173"/>
    <mergeCell ref="I170:J170"/>
    <mergeCell ref="I171:J171"/>
    <mergeCell ref="I172:J172"/>
    <mergeCell ref="I173:J173"/>
    <mergeCell ref="G171:H171"/>
    <mergeCell ref="G172:H172"/>
    <mergeCell ref="L159:N159"/>
    <mergeCell ref="I175:J175"/>
    <mergeCell ref="A150:E150"/>
    <mergeCell ref="L149:N149"/>
    <mergeCell ref="I148:J148"/>
    <mergeCell ref="I154:J154"/>
    <mergeCell ref="A153:E153"/>
    <mergeCell ref="L162:N162"/>
    <mergeCell ref="L163:N163"/>
    <mergeCell ref="L164:N164"/>
    <mergeCell ref="L165:N165"/>
    <mergeCell ref="L157:N157"/>
    <mergeCell ref="L158:N158"/>
    <mergeCell ref="L160:N160"/>
    <mergeCell ref="L161:N161"/>
    <mergeCell ref="I157:J157"/>
    <mergeCell ref="I158:J158"/>
    <mergeCell ref="I160:J160"/>
    <mergeCell ref="A164:E164"/>
    <mergeCell ref="A165:E165"/>
    <mergeCell ref="A167:E167"/>
    <mergeCell ref="A166:E166"/>
    <mergeCell ref="G140:H140"/>
    <mergeCell ref="G163:H163"/>
    <mergeCell ref="L147:N147"/>
    <mergeCell ref="L148:N148"/>
    <mergeCell ref="L154:N154"/>
    <mergeCell ref="L156:N156"/>
    <mergeCell ref="G154:H154"/>
    <mergeCell ref="G156:H156"/>
    <mergeCell ref="I156:J156"/>
    <mergeCell ref="G148:H148"/>
    <mergeCell ref="I150:J150"/>
    <mergeCell ref="I151:J151"/>
    <mergeCell ref="I152:J152"/>
    <mergeCell ref="I153:J153"/>
    <mergeCell ref="L150:N150"/>
    <mergeCell ref="L151:N151"/>
    <mergeCell ref="L152:N152"/>
    <mergeCell ref="L153:N153"/>
    <mergeCell ref="I155:J155"/>
    <mergeCell ref="L146:N146"/>
    <mergeCell ref="B122:H122"/>
    <mergeCell ref="M122:N122"/>
    <mergeCell ref="M130:N130"/>
    <mergeCell ref="M131:N131"/>
    <mergeCell ref="B123:H123"/>
    <mergeCell ref="B125:H125"/>
    <mergeCell ref="B127:H127"/>
    <mergeCell ref="M123:N123"/>
    <mergeCell ref="M125:N125"/>
    <mergeCell ref="M127:N127"/>
    <mergeCell ref="B130:H130"/>
    <mergeCell ref="B131:H131"/>
    <mergeCell ref="B124:H124"/>
    <mergeCell ref="M124:N124"/>
    <mergeCell ref="B128:H128"/>
    <mergeCell ref="G116:H116"/>
    <mergeCell ref="G117:H117"/>
    <mergeCell ref="G114:H114"/>
    <mergeCell ref="G115:H115"/>
    <mergeCell ref="I114:J114"/>
    <mergeCell ref="I115:J115"/>
    <mergeCell ref="I116:J116"/>
    <mergeCell ref="I117:J117"/>
    <mergeCell ref="M114:N114"/>
    <mergeCell ref="M115:N115"/>
    <mergeCell ref="M116:N116"/>
    <mergeCell ref="M117:N117"/>
    <mergeCell ref="I109:J109"/>
    <mergeCell ref="M106:N106"/>
    <mergeCell ref="M107:N107"/>
    <mergeCell ref="M108:N108"/>
    <mergeCell ref="M109:N109"/>
    <mergeCell ref="G112:H112"/>
    <mergeCell ref="G113:H113"/>
    <mergeCell ref="G110:H110"/>
    <mergeCell ref="G111:H111"/>
    <mergeCell ref="I110:J110"/>
    <mergeCell ref="I111:J111"/>
    <mergeCell ref="I112:J112"/>
    <mergeCell ref="I113:J113"/>
    <mergeCell ref="M110:N110"/>
    <mergeCell ref="M111:N111"/>
    <mergeCell ref="M112:N112"/>
    <mergeCell ref="G109:H109"/>
    <mergeCell ref="G106:H106"/>
    <mergeCell ref="G107:H107"/>
    <mergeCell ref="M113:N113"/>
    <mergeCell ref="I102:J102"/>
    <mergeCell ref="I103:J103"/>
    <mergeCell ref="I104:J104"/>
    <mergeCell ref="I105:J105"/>
    <mergeCell ref="M102:N102"/>
    <mergeCell ref="M103:N103"/>
    <mergeCell ref="M104:N104"/>
    <mergeCell ref="M105:N105"/>
    <mergeCell ref="G108:H108"/>
    <mergeCell ref="I106:J106"/>
    <mergeCell ref="I107:J107"/>
    <mergeCell ref="I108:J108"/>
    <mergeCell ref="G104:H104"/>
    <mergeCell ref="G105:H105"/>
    <mergeCell ref="G102:H102"/>
    <mergeCell ref="G103:H103"/>
    <mergeCell ref="G100:H100"/>
    <mergeCell ref="G101:H101"/>
    <mergeCell ref="G98:H98"/>
    <mergeCell ref="G99:H99"/>
    <mergeCell ref="I98:J98"/>
    <mergeCell ref="I99:J99"/>
    <mergeCell ref="I100:J100"/>
    <mergeCell ref="I101:J101"/>
    <mergeCell ref="M98:N98"/>
    <mergeCell ref="M99:N99"/>
    <mergeCell ref="M100:N100"/>
    <mergeCell ref="M101:N101"/>
    <mergeCell ref="G96:H96"/>
    <mergeCell ref="G97:H97"/>
    <mergeCell ref="G94:H94"/>
    <mergeCell ref="G95:H95"/>
    <mergeCell ref="I94:J94"/>
    <mergeCell ref="I95:J95"/>
    <mergeCell ref="I96:J96"/>
    <mergeCell ref="I97:J97"/>
    <mergeCell ref="M94:N94"/>
    <mergeCell ref="M95:N95"/>
    <mergeCell ref="M96:N96"/>
    <mergeCell ref="M97:N97"/>
    <mergeCell ref="M90:N90"/>
    <mergeCell ref="M91:N91"/>
    <mergeCell ref="M92:N92"/>
    <mergeCell ref="G90:H90"/>
    <mergeCell ref="G91:H91"/>
    <mergeCell ref="A90:F90"/>
    <mergeCell ref="A91:F91"/>
    <mergeCell ref="A92:F92"/>
    <mergeCell ref="M93:N93"/>
    <mergeCell ref="G93:H93"/>
    <mergeCell ref="G92:H92"/>
    <mergeCell ref="I90:J90"/>
    <mergeCell ref="I91:J91"/>
    <mergeCell ref="I92:J92"/>
    <mergeCell ref="A93:F93"/>
    <mergeCell ref="I78:J78"/>
    <mergeCell ref="I79:J79"/>
    <mergeCell ref="A72:F72"/>
    <mergeCell ref="A73:F73"/>
    <mergeCell ref="A74:F74"/>
    <mergeCell ref="A75:F75"/>
    <mergeCell ref="A76:F76"/>
    <mergeCell ref="A77:F77"/>
    <mergeCell ref="A78:F78"/>
    <mergeCell ref="A79:F79"/>
    <mergeCell ref="A70:F70"/>
    <mergeCell ref="G68:H68"/>
    <mergeCell ref="A71:F71"/>
    <mergeCell ref="I72:J72"/>
    <mergeCell ref="I73:J73"/>
    <mergeCell ref="I74:J74"/>
    <mergeCell ref="I75:J75"/>
    <mergeCell ref="I76:J76"/>
    <mergeCell ref="I77:J77"/>
    <mergeCell ref="G67:H67"/>
    <mergeCell ref="G65:H65"/>
    <mergeCell ref="G66:H66"/>
    <mergeCell ref="A65:F65"/>
    <mergeCell ref="A66:F66"/>
    <mergeCell ref="A67:F67"/>
    <mergeCell ref="A68:F68"/>
    <mergeCell ref="M68:N68"/>
    <mergeCell ref="G71:H71"/>
    <mergeCell ref="G69:H69"/>
    <mergeCell ref="G70:H70"/>
    <mergeCell ref="A69:F69"/>
    <mergeCell ref="M65:N65"/>
    <mergeCell ref="M66:N66"/>
    <mergeCell ref="M67:N67"/>
    <mergeCell ref="M69:N69"/>
    <mergeCell ref="M70:N70"/>
    <mergeCell ref="M71:N71"/>
    <mergeCell ref="I65:J65"/>
    <mergeCell ref="I66:J66"/>
    <mergeCell ref="I67:J67"/>
    <mergeCell ref="I68:J68"/>
    <mergeCell ref="I69:J69"/>
    <mergeCell ref="I70:J70"/>
    <mergeCell ref="A60:F60"/>
    <mergeCell ref="M58:N58"/>
    <mergeCell ref="M59:N59"/>
    <mergeCell ref="M60:N60"/>
    <mergeCell ref="G63:H63"/>
    <mergeCell ref="G64:H64"/>
    <mergeCell ref="G61:H61"/>
    <mergeCell ref="G62:H62"/>
    <mergeCell ref="A61:F61"/>
    <mergeCell ref="A62:F62"/>
    <mergeCell ref="A63:F63"/>
    <mergeCell ref="A64:F64"/>
    <mergeCell ref="A21:I21"/>
    <mergeCell ref="J21:N21"/>
    <mergeCell ref="A28:I28"/>
    <mergeCell ref="J28:N28"/>
    <mergeCell ref="A30:I30"/>
    <mergeCell ref="J30:L30"/>
    <mergeCell ref="A45:I45"/>
    <mergeCell ref="J45:N45"/>
    <mergeCell ref="A40:I40"/>
    <mergeCell ref="J40:N40"/>
    <mergeCell ref="A41:I41"/>
    <mergeCell ref="J41:N41"/>
    <mergeCell ref="A42:I42"/>
    <mergeCell ref="J42:N42"/>
    <mergeCell ref="A32:I32"/>
    <mergeCell ref="A33:I33"/>
    <mergeCell ref="J32:L32"/>
    <mergeCell ref="M32:N32"/>
    <mergeCell ref="M33:N33"/>
    <mergeCell ref="J33:L33"/>
    <mergeCell ref="A35:I35"/>
    <mergeCell ref="J35:L35"/>
    <mergeCell ref="A22:I22"/>
    <mergeCell ref="J22:N22"/>
    <mergeCell ref="A29:N29"/>
    <mergeCell ref="M30:N30"/>
    <mergeCell ref="A23:I23"/>
    <mergeCell ref="A24:I24"/>
    <mergeCell ref="A25:I25"/>
    <mergeCell ref="A26:I26"/>
    <mergeCell ref="A27:I27"/>
    <mergeCell ref="J23:N23"/>
    <mergeCell ref="J24:N24"/>
    <mergeCell ref="J25:N25"/>
    <mergeCell ref="J26:N26"/>
    <mergeCell ref="J27:N27"/>
    <mergeCell ref="A9:N9"/>
    <mergeCell ref="A10:N10"/>
    <mergeCell ref="A11:N11"/>
    <mergeCell ref="A12:N12"/>
    <mergeCell ref="A19:I19"/>
    <mergeCell ref="J19:N19"/>
    <mergeCell ref="A20:I20"/>
    <mergeCell ref="J20:N20"/>
    <mergeCell ref="A13:N13"/>
    <mergeCell ref="A18:N18"/>
    <mergeCell ref="A14:N14"/>
    <mergeCell ref="A17:N17"/>
    <mergeCell ref="A15:N15"/>
    <mergeCell ref="A16:N16"/>
    <mergeCell ref="O1:O2"/>
    <mergeCell ref="A1:N1"/>
    <mergeCell ref="A2:N2"/>
    <mergeCell ref="A3:N3"/>
    <mergeCell ref="A4:N4"/>
    <mergeCell ref="A5:N5"/>
    <mergeCell ref="A6:N6"/>
    <mergeCell ref="A7:N7"/>
    <mergeCell ref="A8:N8"/>
    <mergeCell ref="M35:N35"/>
    <mergeCell ref="I71:J71"/>
    <mergeCell ref="M61:N61"/>
    <mergeCell ref="M62:N62"/>
    <mergeCell ref="M63:N63"/>
    <mergeCell ref="M64:N64"/>
    <mergeCell ref="I58:J58"/>
    <mergeCell ref="I59:J59"/>
    <mergeCell ref="I60:J60"/>
    <mergeCell ref="I61:J61"/>
    <mergeCell ref="I62:J62"/>
    <mergeCell ref="I63:J63"/>
    <mergeCell ref="I64:J64"/>
    <mergeCell ref="A43:I43"/>
    <mergeCell ref="J43:N43"/>
    <mergeCell ref="A44:I44"/>
    <mergeCell ref="J44:N44"/>
    <mergeCell ref="A53:N53"/>
    <mergeCell ref="A55:N55"/>
    <mergeCell ref="A56:N56"/>
    <mergeCell ref="A48:N48"/>
    <mergeCell ref="A49:N49"/>
    <mergeCell ref="A50:E50"/>
    <mergeCell ref="F50:H50"/>
    <mergeCell ref="M80:N80"/>
    <mergeCell ref="A83:N83"/>
    <mergeCell ref="A37:I37"/>
    <mergeCell ref="J37:N37"/>
    <mergeCell ref="A38:I38"/>
    <mergeCell ref="J38:N38"/>
    <mergeCell ref="A39:I39"/>
    <mergeCell ref="J39:N39"/>
    <mergeCell ref="A36:N36"/>
    <mergeCell ref="I50:K50"/>
    <mergeCell ref="L50:N50"/>
    <mergeCell ref="A51:E51"/>
    <mergeCell ref="F51:H51"/>
    <mergeCell ref="I51:K51"/>
    <mergeCell ref="L51:N51"/>
    <mergeCell ref="G59:H59"/>
    <mergeCell ref="G60:H60"/>
    <mergeCell ref="G57:H57"/>
    <mergeCell ref="G58:H58"/>
    <mergeCell ref="M57:N57"/>
    <mergeCell ref="I57:J57"/>
    <mergeCell ref="A57:F57"/>
    <mergeCell ref="A58:F58"/>
    <mergeCell ref="A59:F59"/>
    <mergeCell ref="A224:J224"/>
    <mergeCell ref="A226:J226"/>
    <mergeCell ref="M224:N224"/>
    <mergeCell ref="K224:L224"/>
    <mergeCell ref="A225:J225"/>
    <mergeCell ref="G72:H72"/>
    <mergeCell ref="G75:H75"/>
    <mergeCell ref="G76:H76"/>
    <mergeCell ref="G73:H73"/>
    <mergeCell ref="G74:H74"/>
    <mergeCell ref="G79:H79"/>
    <mergeCell ref="G80:H80"/>
    <mergeCell ref="G77:H77"/>
    <mergeCell ref="G78:H78"/>
    <mergeCell ref="M72:N72"/>
    <mergeCell ref="M73:N73"/>
    <mergeCell ref="M74:N74"/>
    <mergeCell ref="M75:N75"/>
    <mergeCell ref="M76:N76"/>
    <mergeCell ref="M77:N77"/>
    <mergeCell ref="M78:N78"/>
    <mergeCell ref="M79:N79"/>
    <mergeCell ref="I93:J93"/>
    <mergeCell ref="M84:N84"/>
    <mergeCell ref="I84:J84"/>
    <mergeCell ref="I85:J85"/>
    <mergeCell ref="M85:N85"/>
    <mergeCell ref="B132:H132"/>
    <mergeCell ref="B126:H126"/>
    <mergeCell ref="M217:N217"/>
    <mergeCell ref="M218:N218"/>
    <mergeCell ref="B129:H129"/>
    <mergeCell ref="M128:N128"/>
    <mergeCell ref="M129:N129"/>
    <mergeCell ref="I139:J139"/>
    <mergeCell ref="L139:N139"/>
    <mergeCell ref="L140:N140"/>
    <mergeCell ref="L141:N141"/>
    <mergeCell ref="L142:N142"/>
    <mergeCell ref="I140:J140"/>
    <mergeCell ref="I141:J141"/>
    <mergeCell ref="A148:E148"/>
    <mergeCell ref="A154:E154"/>
    <mergeCell ref="L143:N143"/>
    <mergeCell ref="L144:N144"/>
    <mergeCell ref="L145:N145"/>
    <mergeCell ref="A84:F84"/>
    <mergeCell ref="A85:F85"/>
    <mergeCell ref="M86:N86"/>
    <mergeCell ref="M87:N87"/>
    <mergeCell ref="M88:N88"/>
    <mergeCell ref="M89:N89"/>
    <mergeCell ref="A87:F87"/>
    <mergeCell ref="A88:F88"/>
    <mergeCell ref="A89:F89"/>
    <mergeCell ref="G88:H88"/>
    <mergeCell ref="G89:H89"/>
    <mergeCell ref="G86:H86"/>
    <mergeCell ref="G87:H87"/>
    <mergeCell ref="A86:F86"/>
    <mergeCell ref="I86:J86"/>
    <mergeCell ref="I87:J87"/>
    <mergeCell ref="I88:J88"/>
    <mergeCell ref="I89:J89"/>
    <mergeCell ref="M223:N223"/>
    <mergeCell ref="K217:L217"/>
    <mergeCell ref="K218:L218"/>
    <mergeCell ref="K219:L219"/>
    <mergeCell ref="K221:L221"/>
    <mergeCell ref="K222:L222"/>
    <mergeCell ref="K223:L223"/>
    <mergeCell ref="A217:J217"/>
    <mergeCell ref="A218:J218"/>
    <mergeCell ref="A219:J219"/>
    <mergeCell ref="A220:L220"/>
    <mergeCell ref="A221:J221"/>
    <mergeCell ref="A222:J222"/>
    <mergeCell ref="A223:J223"/>
    <mergeCell ref="M219:N219"/>
    <mergeCell ref="M221:N221"/>
    <mergeCell ref="M222:N222"/>
    <mergeCell ref="A31:I31"/>
    <mergeCell ref="J31:L31"/>
    <mergeCell ref="M31:N31"/>
    <mergeCell ref="A34:I34"/>
    <mergeCell ref="J34:L34"/>
    <mergeCell ref="M34:N34"/>
    <mergeCell ref="L182:N182"/>
    <mergeCell ref="G180:H180"/>
    <mergeCell ref="G181:H181"/>
    <mergeCell ref="G182:H182"/>
    <mergeCell ref="L175:N175"/>
    <mergeCell ref="L177:N177"/>
    <mergeCell ref="I177:J177"/>
    <mergeCell ref="G175:H175"/>
    <mergeCell ref="G177:H177"/>
    <mergeCell ref="G178:H178"/>
    <mergeCell ref="M81:N81"/>
    <mergeCell ref="I80:J80"/>
    <mergeCell ref="I81:J81"/>
    <mergeCell ref="A80:F80"/>
    <mergeCell ref="A81:F81"/>
    <mergeCell ref="G84:H84"/>
    <mergeCell ref="G85:H85"/>
    <mergeCell ref="G81:H81"/>
  </mergeCells>
  <pageMargins left="0.23622047244094491" right="0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музей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2016-03-31T06:07:02Z</dcterms:modified>
</cp:coreProperties>
</file>