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 calcMode="manual" refMode="R1C1"/>
</workbook>
</file>

<file path=xl/calcChain.xml><?xml version="1.0" encoding="utf-8"?>
<calcChain xmlns="http://schemas.openxmlformats.org/spreadsheetml/2006/main">
  <c r="I52" i="1"/>
  <c r="I54" s="1"/>
  <c r="H52"/>
  <c r="H54" s="1"/>
  <c r="I34"/>
  <c r="H34"/>
  <c r="G52"/>
  <c r="L51"/>
  <c r="G34"/>
  <c r="L22"/>
  <c r="K15" l="1"/>
  <c r="K34" s="1"/>
  <c r="J15"/>
  <c r="K38"/>
  <c r="K52" s="1"/>
  <c r="J38"/>
  <c r="J52" s="1"/>
  <c r="J34" l="1"/>
  <c r="L15"/>
  <c r="K54"/>
  <c r="J54"/>
  <c r="L28"/>
  <c r="L32"/>
  <c r="L25" l="1"/>
  <c r="L33" l="1"/>
  <c r="H31" l="1"/>
  <c r="L31" s="1"/>
  <c r="L23" l="1"/>
  <c r="L47"/>
  <c r="L38"/>
  <c r="L21" l="1"/>
  <c r="H30"/>
  <c r="L30" s="1"/>
  <c r="L46" l="1"/>
  <c r="H29"/>
  <c r="L26"/>
  <c r="L20"/>
  <c r="L29" l="1"/>
  <c r="L50" l="1"/>
  <c r="L27" l="1"/>
  <c r="L49" l="1"/>
  <c r="L48"/>
  <c r="L24"/>
  <c r="L34" s="1"/>
  <c r="L52" l="1"/>
  <c r="G54"/>
  <c r="L54" s="1"/>
</calcChain>
</file>

<file path=xl/sharedStrings.xml><?xml version="1.0" encoding="utf-8"?>
<sst xmlns="http://schemas.openxmlformats.org/spreadsheetml/2006/main" count="116" uniqueCount="71">
  <si>
    <t>Перечень мероприятий подпрограммы "Сохранение культурного наследия" с указанием объема средств на их реализацию и ожидаемых расходов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</si>
  <si>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</si>
  <si>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</si>
  <si>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</si>
  <si>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</si>
  <si>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</si>
  <si>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</si>
  <si>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Цель подпрограммы:</t>
  </si>
  <si>
    <t>сохранение и эффективное использование культурного наследия города</t>
  </si>
  <si>
    <t>Отдел культуры Администрации города Шарыпово</t>
  </si>
  <si>
    <t>Задача 1. Развитие библиотечного дела</t>
  </si>
  <si>
    <t>Обеспечение деятельности (оказания  услуг) подведомственных учреждений в рамках программы "Сохранения культурного наследия"</t>
  </si>
  <si>
    <t>О31</t>
  </si>
  <si>
    <t>О801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</si>
  <si>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</si>
  <si>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 за счет бюджета города</t>
  </si>
  <si>
    <t>О518521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</si>
  <si>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«Сохранение культурного наследия»</t>
  </si>
  <si>
    <t>О518734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</si>
  <si>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</si>
  <si>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</si>
  <si>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О518748</t>
  </si>
  <si>
    <t>Итого по задаче 1</t>
  </si>
  <si>
    <t>Задача 2. Развитие музейного дела</t>
  </si>
  <si>
    <t>Обеспечение деятельности (оказание услуг) подведомственных учреждений музейного типа в рамках программы "Сохранения культурного наследия"</t>
  </si>
  <si>
    <t>О518522</t>
  </si>
  <si>
    <t>Итого по задаче №2</t>
  </si>
  <si>
    <t>ВСЕГО</t>
  </si>
  <si>
    <t>2014год</t>
  </si>
  <si>
    <t>2015год</t>
  </si>
  <si>
    <t>2016год</t>
  </si>
  <si>
    <t>2017год</t>
  </si>
  <si>
    <t>Расходы</t>
  </si>
  <si>
    <t>Ожидаемый результат от реализации подпрограммного мероприятия (в натуральном выражении</t>
  </si>
  <si>
    <t>О517481</t>
  </si>
  <si>
    <t>611  612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</si>
  <si>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</si>
  <si>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031</t>
  </si>
  <si>
    <t>0801</t>
  </si>
  <si>
    <t>Приобретение не менее  147,3 ед.изданий на различных носителях информации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</si>
  <si>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</si>
  <si>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</si>
  <si>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количество посетителей муниципальных библиотек составит всего 4331 00 человек</t>
  </si>
  <si>
    <t>количество посетителей краеведческого музея составит  всего 63500 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</si>
  <si>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"Сохранение культурного наследия"</t>
  </si>
  <si>
    <t>0511022</t>
  </si>
  <si>
    <t>О511022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</si>
  <si>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</si>
  <si>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</si>
  <si>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</si>
  <si>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О517511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</si>
  <si>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</si>
  <si>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611      612</t>
  </si>
  <si>
    <t>2018год</t>
  </si>
  <si>
    <t>611, 612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</si>
  <si>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</si>
  <si>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О510085180</t>
  </si>
  <si>
    <t>Итого на 2014-2018 годы</t>
  </si>
  <si>
    <t>О517488, 0510074880</t>
  </si>
  <si>
    <t>О511021,   0510010210</t>
  </si>
  <si>
    <t>О518520,  0510085200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</si>
  <si>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</si>
  <si>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О518534, 05100L1440</t>
  </si>
  <si>
    <t>0518533,  0510085330</t>
  </si>
  <si>
    <t>О515144,  0510051440</t>
  </si>
  <si>
    <t>О518522,  0510085220</t>
  </si>
  <si>
    <t>О511021,  0510010210</t>
  </si>
  <si>
    <t>Начальник Отдела культуры администрации  города Шарыпово</t>
  </si>
  <si>
    <t>М.А. Шереметьева</t>
  </si>
  <si>
    <r>
      <t xml:space="preserve">                                                                                          Приложение №5 к подпрограмме  1 "Сохранение культурного наследия" муниципальной программы "Развитие культуры"                                                                                                                                                         От "</t>
    </r>
    <r>
      <rPr>
        <u/>
        <sz val="13"/>
        <rFont val="Times New Roman"/>
        <family val="1"/>
        <charset val="204"/>
      </rPr>
      <t>03</t>
    </r>
    <r>
      <rPr>
        <sz val="13"/>
        <rFont val="Times New Roman"/>
        <family val="1"/>
        <charset val="204"/>
      </rPr>
      <t xml:space="preserve"> " </t>
    </r>
    <r>
      <rPr>
        <u/>
        <sz val="13"/>
        <rFont val="Times New Roman"/>
        <family val="1"/>
        <charset val="204"/>
      </rPr>
      <t>октября</t>
    </r>
    <r>
      <rPr>
        <sz val="13"/>
        <rFont val="Times New Roman"/>
        <family val="1"/>
        <charset val="204"/>
      </rPr>
      <t xml:space="preserve">  2013 г. № </t>
    </r>
    <r>
      <rPr>
        <u/>
        <sz val="13"/>
        <rFont val="Times New Roman"/>
        <family val="1"/>
        <charset val="204"/>
      </rPr>
      <t>235</t>
    </r>
  </si>
  <si>
    <t>Приложение № 1 к Постановлению администрации города Шарыпово от "17"  февраля 2016 г. № 30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</si>
</sst>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3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4" fillId="0" borderId="0" xfId="0" applyFont="1"/>
    <xf numFmtId="0" fontId="3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3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vertical="top" wrapText="1"/>
    </xf>
    <xf numFmtId="2" fontId="4" fillId="0" borderId="0" xfId="0" applyNumberFormat="1" applyFont="1"/>
    <xf numFmtId="0" fontId="1" fillId="0" borderId="0" xfId="0" applyFont="1" applyAlignment="1">
      <alignment vertical="distributed"/>
    </xf>
    <xf numFmtId="0" fontId="4" fillId="0" borderId="1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2" fontId="1" fillId="0" borderId="2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43" fontId="1" fillId="0" borderId="2" xfId="1" applyFont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distributed" wrapText="1"/>
    </xf>
    <xf numFmtId="0" fontId="4" fillId="0" borderId="2" xfId="0" applyFont="1" applyBorder="1" applyAlignment="1">
      <alignment vertical="distributed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distributed"/>
    </xf>
    <xf numFmtId="0" fontId="1" fillId="0" borderId="0" xfId="0" applyFont="1" applyAlignment="1">
      <alignment horizontal="center" vertical="distributed"/>
    </xf>
    <xf numFmtId="0" fontId="2" fillId="0" borderId="0" xfId="0" applyFont="1" applyAlignment="1">
      <alignment horizontal="right" vertical="distributed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"/>
  <sheetViews>
    <sheetView tabSelected="1" zoomScale="75" zoomScaleNormal="75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F2" sqref="F2:M4"/>
    </sheetView>
  </sheetViews>
  <sheetFormatPr defaultRowHeight="15"/>
  <cols>
    <col min="1" max="1" width="27" style="8" customWidth="1"/>
    <col min="2" max="2" width="16.5703125" style="8" customWidth="1"/>
    <col min="3" max="3" width="9.140625" style="8"/>
    <col min="4" max="4" width="9.85546875" style="8" customWidth="1"/>
    <col min="5" max="5" width="13.85546875" style="8" customWidth="1"/>
    <col min="6" max="6" width="9.5703125" style="8" bestFit="1" customWidth="1"/>
    <col min="7" max="7" width="15.7109375" style="8" customWidth="1"/>
    <col min="8" max="8" width="17.42578125" style="8" customWidth="1"/>
    <col min="9" max="9" width="14" style="8" customWidth="1"/>
    <col min="10" max="11" width="15" style="8" customWidth="1"/>
    <col min="12" max="12" width="17.85546875" style="8" customWidth="1"/>
    <col min="13" max="13" width="20.85546875" style="8" customWidth="1"/>
    <col min="14" max="16384" width="9.140625" style="8"/>
  </cols>
  <sheetData>
    <row r="1" spans="1:13" ht="42.75" customHeight="1">
      <c r="J1" s="57" t="s">
        <v>70</v>
      </c>
      <c r="K1" s="57"/>
      <c r="L1" s="57"/>
      <c r="M1" s="57"/>
    </row>
    <row r="2" spans="1:13" ht="15" customHeight="1">
      <c r="F2" s="60" t="s">
        <v>69</v>
      </c>
      <c r="G2" s="60"/>
      <c r="H2" s="60"/>
      <c r="I2" s="60"/>
      <c r="J2" s="60"/>
      <c r="K2" s="60"/>
      <c r="L2" s="60"/>
      <c r="M2" s="60"/>
    </row>
    <row r="3" spans="1:13" ht="22.5" customHeight="1">
      <c r="F3" s="60"/>
      <c r="G3" s="60"/>
      <c r="H3" s="60"/>
      <c r="I3" s="60"/>
      <c r="J3" s="60"/>
      <c r="K3" s="60"/>
      <c r="L3" s="60"/>
      <c r="M3" s="60"/>
    </row>
    <row r="4" spans="1:13" ht="22.5" customHeight="1">
      <c r="F4" s="60"/>
      <c r="G4" s="60"/>
      <c r="H4" s="60"/>
      <c r="I4" s="60"/>
      <c r="J4" s="60"/>
      <c r="K4" s="60"/>
      <c r="L4" s="60"/>
      <c r="M4" s="60"/>
    </row>
    <row r="6" spans="1:13" ht="16.5" customHeight="1">
      <c r="A6" s="59" t="s">
        <v>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ht="8.25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</row>
    <row r="8" spans="1:13" ht="11.2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10" spans="1:13" ht="16.5">
      <c r="A10" s="37" t="s">
        <v>1</v>
      </c>
      <c r="B10" s="37" t="s">
        <v>2</v>
      </c>
      <c r="C10" s="37" t="s">
        <v>3</v>
      </c>
      <c r="D10" s="37"/>
      <c r="E10" s="37"/>
      <c r="F10" s="37"/>
      <c r="G10" s="42" t="s">
        <v>32</v>
      </c>
      <c r="H10" s="42"/>
      <c r="I10" s="42"/>
      <c r="J10" s="42"/>
      <c r="K10" s="42"/>
      <c r="L10" s="42"/>
      <c r="M10" s="37" t="s">
        <v>33</v>
      </c>
    </row>
    <row r="11" spans="1:13" ht="90.75" customHeight="1">
      <c r="A11" s="37"/>
      <c r="B11" s="37"/>
      <c r="C11" s="18" t="s">
        <v>2</v>
      </c>
      <c r="D11" s="18" t="s">
        <v>4</v>
      </c>
      <c r="E11" s="18" t="s">
        <v>5</v>
      </c>
      <c r="F11" s="18" t="s">
        <v>6</v>
      </c>
      <c r="G11" s="18" t="s">
        <v>28</v>
      </c>
      <c r="H11" s="18" t="s">
        <v>29</v>
      </c>
      <c r="I11" s="18" t="s">
        <v>30</v>
      </c>
      <c r="J11" s="18" t="s">
        <v>31</v>
      </c>
      <c r="K11" s="18" t="s">
        <v>53</v>
      </c>
      <c r="L11" s="18" t="s">
        <v>57</v>
      </c>
      <c r="M11" s="37"/>
    </row>
    <row r="12" spans="1:13" ht="18.75" customHeight="1">
      <c r="A12" s="23" t="s">
        <v>7</v>
      </c>
      <c r="B12" s="53" t="s">
        <v>9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ht="88.5" customHeight="1">
      <c r="A13" s="23" t="s">
        <v>8</v>
      </c>
      <c r="B13" s="54"/>
      <c r="C13" s="37"/>
      <c r="D13" s="37"/>
      <c r="E13" s="37"/>
      <c r="F13" s="37"/>
      <c r="G13" s="37"/>
      <c r="H13" s="37"/>
      <c r="I13" s="37"/>
      <c r="J13" s="37"/>
      <c r="K13" s="38"/>
      <c r="L13" s="37"/>
      <c r="M13" s="37"/>
    </row>
    <row r="14" spans="1:13" ht="39.75" customHeight="1">
      <c r="A14" s="23" t="s">
        <v>10</v>
      </c>
      <c r="B14" s="15"/>
      <c r="C14" s="15"/>
      <c r="D14" s="16"/>
      <c r="E14" s="16"/>
      <c r="F14" s="16"/>
      <c r="G14" s="16"/>
      <c r="H14" s="16"/>
      <c r="I14" s="16"/>
      <c r="J14" s="16"/>
      <c r="K14" s="16"/>
      <c r="L14" s="16"/>
      <c r="M14" s="15"/>
    </row>
    <row r="15" spans="1:13" ht="15" customHeight="1">
      <c r="A15" s="37" t="s">
        <v>11</v>
      </c>
      <c r="B15" s="43" t="s">
        <v>9</v>
      </c>
      <c r="C15" s="43" t="s">
        <v>12</v>
      </c>
      <c r="D15" s="37" t="s">
        <v>13</v>
      </c>
      <c r="E15" s="37" t="s">
        <v>60</v>
      </c>
      <c r="F15" s="39" t="s">
        <v>35</v>
      </c>
      <c r="G15" s="39">
        <v>11016.85</v>
      </c>
      <c r="H15" s="39">
        <v>11959.55</v>
      </c>
      <c r="I15" s="39">
        <v>12433.43</v>
      </c>
      <c r="J15" s="39">
        <f>12562.72</f>
        <v>12562.72</v>
      </c>
      <c r="K15" s="39">
        <f>12562.73</f>
        <v>12562.73</v>
      </c>
      <c r="L15" s="45">
        <f>G15+H15+I15+J15+K15</f>
        <v>60535.28</v>
      </c>
      <c r="M15" s="43" t="s">
        <v>42</v>
      </c>
    </row>
    <row r="16" spans="1:13" ht="15" customHeight="1">
      <c r="A16" s="37"/>
      <c r="B16" s="44"/>
      <c r="C16" s="44"/>
      <c r="D16" s="37"/>
      <c r="E16" s="37"/>
      <c r="F16" s="39"/>
      <c r="G16" s="39"/>
      <c r="H16" s="39"/>
      <c r="I16" s="39"/>
      <c r="J16" s="39"/>
      <c r="K16" s="39"/>
      <c r="L16" s="45"/>
      <c r="M16" s="44"/>
    </row>
    <row r="17" spans="1:13" ht="15" customHeight="1">
      <c r="A17" s="37"/>
      <c r="B17" s="44"/>
      <c r="C17" s="44"/>
      <c r="D17" s="37"/>
      <c r="E17" s="37"/>
      <c r="F17" s="39"/>
      <c r="G17" s="39"/>
      <c r="H17" s="39"/>
      <c r="I17" s="39"/>
      <c r="J17" s="39"/>
      <c r="K17" s="39"/>
      <c r="L17" s="45"/>
      <c r="M17" s="44"/>
    </row>
    <row r="18" spans="1:13" ht="15" customHeight="1">
      <c r="A18" s="37"/>
      <c r="B18" s="44"/>
      <c r="C18" s="44"/>
      <c r="D18" s="37"/>
      <c r="E18" s="37"/>
      <c r="F18" s="39"/>
      <c r="G18" s="39"/>
      <c r="H18" s="39"/>
      <c r="I18" s="39"/>
      <c r="J18" s="39"/>
      <c r="K18" s="39"/>
      <c r="L18" s="45"/>
      <c r="M18" s="44"/>
    </row>
    <row r="19" spans="1:13" ht="77.25" customHeight="1">
      <c r="A19" s="37"/>
      <c r="B19" s="44"/>
      <c r="C19" s="44"/>
      <c r="D19" s="37"/>
      <c r="E19" s="37"/>
      <c r="F19" s="39"/>
      <c r="G19" s="39"/>
      <c r="H19" s="39"/>
      <c r="I19" s="39"/>
      <c r="J19" s="39"/>
      <c r="K19" s="39"/>
      <c r="L19" s="45"/>
      <c r="M19" s="44"/>
    </row>
    <row r="20" spans="1:13" ht="160.5" customHeight="1">
      <c r="A20" s="33" t="s">
        <v>51</v>
      </c>
      <c r="B20" s="44"/>
      <c r="C20" s="44"/>
      <c r="D20" s="33" t="s">
        <v>13</v>
      </c>
      <c r="E20" s="33" t="s">
        <v>50</v>
      </c>
      <c r="F20" s="34">
        <v>611</v>
      </c>
      <c r="G20" s="36">
        <v>0</v>
      </c>
      <c r="H20" s="34">
        <v>1363.67</v>
      </c>
      <c r="I20" s="36">
        <v>0</v>
      </c>
      <c r="J20" s="36">
        <v>0</v>
      </c>
      <c r="K20" s="36">
        <v>0</v>
      </c>
      <c r="L20" s="36">
        <f>H20</f>
        <v>1363.67</v>
      </c>
      <c r="M20" s="44"/>
    </row>
    <row r="21" spans="1:13" ht="243" customHeight="1">
      <c r="A21" s="33" t="s">
        <v>14</v>
      </c>
      <c r="B21" s="44"/>
      <c r="C21" s="44"/>
      <c r="D21" s="33" t="s">
        <v>13</v>
      </c>
      <c r="E21" s="33" t="s">
        <v>59</v>
      </c>
      <c r="F21" s="34">
        <v>611</v>
      </c>
      <c r="G21" s="34">
        <v>591.47</v>
      </c>
      <c r="H21" s="34">
        <v>1000.51</v>
      </c>
      <c r="I21" s="34">
        <v>2276.5</v>
      </c>
      <c r="J21" s="34">
        <v>2276.5</v>
      </c>
      <c r="K21" s="34">
        <v>2276.5</v>
      </c>
      <c r="L21" s="34">
        <f>G21+H21+I21+J21+K21</f>
        <v>8421.48</v>
      </c>
      <c r="M21" s="44"/>
    </row>
    <row r="22" spans="1:13" ht="260.25" customHeight="1">
      <c r="A22" s="33" t="s">
        <v>61</v>
      </c>
      <c r="B22" s="44"/>
      <c r="C22" s="44"/>
      <c r="D22" s="18" t="s">
        <v>13</v>
      </c>
      <c r="E22" s="18">
        <v>510010220</v>
      </c>
      <c r="F22" s="18">
        <v>611</v>
      </c>
      <c r="G22" s="18">
        <v>0</v>
      </c>
      <c r="H22" s="18">
        <v>0</v>
      </c>
      <c r="I22" s="18">
        <v>134.29</v>
      </c>
      <c r="J22" s="18"/>
      <c r="K22" s="18"/>
      <c r="L22" s="18">
        <f>G22+H22+I22+J22+K22</f>
        <v>134.29</v>
      </c>
      <c r="M22" s="44"/>
    </row>
    <row r="23" spans="1:13" ht="271.5" customHeight="1">
      <c r="A23" s="33" t="s">
        <v>15</v>
      </c>
      <c r="B23" s="44"/>
      <c r="C23" s="44"/>
      <c r="D23" s="33" t="s">
        <v>13</v>
      </c>
      <c r="E23" s="33" t="s">
        <v>16</v>
      </c>
      <c r="F23" s="34">
        <v>611</v>
      </c>
      <c r="G23" s="36">
        <v>145</v>
      </c>
      <c r="H23" s="31">
        <v>315</v>
      </c>
      <c r="I23" s="36">
        <v>0</v>
      </c>
      <c r="J23" s="36">
        <v>0</v>
      </c>
      <c r="K23" s="36">
        <v>0</v>
      </c>
      <c r="L23" s="36">
        <f>G23+H23+I23+J23+K23</f>
        <v>460</v>
      </c>
      <c r="M23" s="44"/>
    </row>
    <row r="24" spans="1:13" ht="273" customHeight="1">
      <c r="A24" s="33" t="s">
        <v>17</v>
      </c>
      <c r="B24" s="44"/>
      <c r="C24" s="44"/>
      <c r="D24" s="33" t="s">
        <v>13</v>
      </c>
      <c r="E24" s="33" t="s">
        <v>18</v>
      </c>
      <c r="F24" s="34">
        <v>611</v>
      </c>
      <c r="G24" s="34">
        <v>982.66</v>
      </c>
      <c r="H24" s="36">
        <v>0</v>
      </c>
      <c r="I24" s="36">
        <v>0</v>
      </c>
      <c r="J24" s="36">
        <v>0</v>
      </c>
      <c r="K24" s="36">
        <v>0</v>
      </c>
      <c r="L24" s="34">
        <f>G24+H24+I24+J24</f>
        <v>982.66</v>
      </c>
      <c r="M24" s="44"/>
    </row>
    <row r="25" spans="1:13" ht="191.25" customHeight="1">
      <c r="A25" s="33" t="s">
        <v>19</v>
      </c>
      <c r="B25" s="44"/>
      <c r="C25" s="44"/>
      <c r="D25" s="33" t="s">
        <v>13</v>
      </c>
      <c r="E25" s="33" t="s">
        <v>34</v>
      </c>
      <c r="F25" s="17" t="s">
        <v>35</v>
      </c>
      <c r="G25" s="36">
        <v>200</v>
      </c>
      <c r="H25" s="36">
        <v>252.07</v>
      </c>
      <c r="I25" s="36">
        <v>0</v>
      </c>
      <c r="J25" s="36">
        <v>0</v>
      </c>
      <c r="K25" s="36">
        <v>0</v>
      </c>
      <c r="L25" s="36">
        <f>G25+H25</f>
        <v>452.07</v>
      </c>
      <c r="M25" s="35"/>
    </row>
    <row r="26" spans="1:13" ht="212.25" customHeight="1">
      <c r="A26" s="33" t="s">
        <v>20</v>
      </c>
      <c r="B26" s="44"/>
      <c r="C26" s="44"/>
      <c r="D26" s="33" t="s">
        <v>13</v>
      </c>
      <c r="E26" s="33" t="s">
        <v>21</v>
      </c>
      <c r="F26" s="34" t="s">
        <v>52</v>
      </c>
      <c r="G26" s="34">
        <v>2.02</v>
      </c>
      <c r="H26" s="34">
        <v>2.54</v>
      </c>
      <c r="I26" s="36">
        <v>0</v>
      </c>
      <c r="J26" s="36">
        <v>0</v>
      </c>
      <c r="K26" s="36">
        <v>0</v>
      </c>
      <c r="L26" s="34">
        <f>G26+H26</f>
        <v>4.5600000000000005</v>
      </c>
      <c r="M26" s="35"/>
    </row>
    <row r="27" spans="1:13" ht="223.5" customHeight="1">
      <c r="A27" s="9" t="s">
        <v>44</v>
      </c>
      <c r="B27" s="9" t="s">
        <v>9</v>
      </c>
      <c r="C27" s="10" t="s">
        <v>37</v>
      </c>
      <c r="D27" s="11" t="s">
        <v>38</v>
      </c>
      <c r="E27" s="11" t="s">
        <v>45</v>
      </c>
      <c r="F27" s="12">
        <v>611</v>
      </c>
      <c r="G27" s="13">
        <v>43.58</v>
      </c>
      <c r="H27" s="13">
        <v>0</v>
      </c>
      <c r="I27" s="13">
        <v>0</v>
      </c>
      <c r="J27" s="13">
        <v>0</v>
      </c>
      <c r="K27" s="13">
        <v>0</v>
      </c>
      <c r="L27" s="13">
        <f t="shared" ref="L27" si="0">G27+H27+I27+J27</f>
        <v>43.58</v>
      </c>
      <c r="M27" s="14" t="s">
        <v>39</v>
      </c>
    </row>
    <row r="28" spans="1:13" ht="152.25" customHeight="1">
      <c r="A28" s="1" t="s">
        <v>36</v>
      </c>
      <c r="B28" s="1" t="s">
        <v>9</v>
      </c>
      <c r="C28" s="2" t="s">
        <v>37</v>
      </c>
      <c r="D28" s="3" t="s">
        <v>38</v>
      </c>
      <c r="E28" s="3" t="s">
        <v>62</v>
      </c>
      <c r="F28" s="4">
        <v>611</v>
      </c>
      <c r="G28" s="5">
        <v>0</v>
      </c>
      <c r="H28" s="5">
        <v>0.01</v>
      </c>
      <c r="I28" s="5">
        <v>0.01</v>
      </c>
      <c r="J28" s="5">
        <v>0.01</v>
      </c>
      <c r="K28" s="5">
        <v>0</v>
      </c>
      <c r="L28" s="5">
        <f>G28+H28+I28+J28+K28</f>
        <v>0.03</v>
      </c>
      <c r="M28" s="6" t="s">
        <v>39</v>
      </c>
    </row>
    <row r="29" spans="1:13" ht="118.5" customHeight="1">
      <c r="A29" s="1" t="s">
        <v>40</v>
      </c>
      <c r="B29" s="1" t="s">
        <v>9</v>
      </c>
      <c r="C29" s="2" t="s">
        <v>37</v>
      </c>
      <c r="D29" s="3" t="s">
        <v>38</v>
      </c>
      <c r="E29" s="3" t="s">
        <v>63</v>
      </c>
      <c r="F29" s="4">
        <v>611</v>
      </c>
      <c r="G29" s="5">
        <v>0</v>
      </c>
      <c r="H29" s="5">
        <f>130.2-17.23+17.23</f>
        <v>130.19999999999999</v>
      </c>
      <c r="I29" s="5">
        <v>130.19999999999999</v>
      </c>
      <c r="J29" s="5">
        <v>130.19999999999999</v>
      </c>
      <c r="K29" s="5">
        <v>130.19999999999999</v>
      </c>
      <c r="L29" s="5">
        <f>G29+H29+I29+J29+K29</f>
        <v>520.79999999999995</v>
      </c>
      <c r="M29" s="7"/>
    </row>
    <row r="30" spans="1:13" ht="130.5" customHeight="1">
      <c r="A30" s="1" t="s">
        <v>41</v>
      </c>
      <c r="B30" s="47" t="s">
        <v>9</v>
      </c>
      <c r="C30" s="50" t="s">
        <v>37</v>
      </c>
      <c r="D30" s="3" t="s">
        <v>38</v>
      </c>
      <c r="E30" s="3" t="s">
        <v>64</v>
      </c>
      <c r="F30" s="4">
        <v>611</v>
      </c>
      <c r="G30" s="5">
        <v>0</v>
      </c>
      <c r="H30" s="5">
        <f>7.5-0.7</f>
        <v>6.8</v>
      </c>
      <c r="I30" s="5">
        <v>7.5</v>
      </c>
      <c r="J30" s="5">
        <v>7.5</v>
      </c>
      <c r="K30" s="5">
        <v>0</v>
      </c>
      <c r="L30" s="5">
        <f>G30+H30+I30+J30+K30</f>
        <v>21.8</v>
      </c>
      <c r="M30" s="7"/>
    </row>
    <row r="31" spans="1:13" ht="177.75" customHeight="1">
      <c r="A31" s="1" t="s">
        <v>49</v>
      </c>
      <c r="B31" s="48"/>
      <c r="C31" s="51"/>
      <c r="D31" s="3" t="s">
        <v>38</v>
      </c>
      <c r="E31" s="3" t="s">
        <v>48</v>
      </c>
      <c r="F31" s="4">
        <v>611</v>
      </c>
      <c r="G31" s="5">
        <v>0</v>
      </c>
      <c r="H31" s="5">
        <f>17.23+11</f>
        <v>28.23</v>
      </c>
      <c r="I31" s="5">
        <v>0</v>
      </c>
      <c r="J31" s="5">
        <v>0</v>
      </c>
      <c r="K31" s="5">
        <v>0</v>
      </c>
      <c r="L31" s="5">
        <f>G31+H31+I31+J31</f>
        <v>28.23</v>
      </c>
      <c r="M31" s="7"/>
    </row>
    <row r="32" spans="1:13" ht="129.75" customHeight="1">
      <c r="A32" s="1" t="s">
        <v>55</v>
      </c>
      <c r="B32" s="48"/>
      <c r="C32" s="51"/>
      <c r="D32" s="3" t="s">
        <v>38</v>
      </c>
      <c r="E32" s="3" t="s">
        <v>56</v>
      </c>
      <c r="F32" s="4" t="s">
        <v>54</v>
      </c>
      <c r="G32" s="5">
        <v>0</v>
      </c>
      <c r="H32" s="5">
        <v>0</v>
      </c>
      <c r="I32" s="5">
        <v>1000</v>
      </c>
      <c r="J32" s="5">
        <v>1000</v>
      </c>
      <c r="K32" s="5">
        <v>1000</v>
      </c>
      <c r="L32" s="5">
        <f>G32+H32+I32+J32+K32</f>
        <v>3000</v>
      </c>
      <c r="M32" s="7"/>
    </row>
    <row r="33" spans="1:13" ht="132.75" customHeight="1">
      <c r="A33" s="1" t="s">
        <v>47</v>
      </c>
      <c r="B33" s="49"/>
      <c r="C33" s="52"/>
      <c r="D33" s="3" t="s">
        <v>38</v>
      </c>
      <c r="E33" s="3" t="s">
        <v>58</v>
      </c>
      <c r="F33" s="4">
        <v>611</v>
      </c>
      <c r="G33" s="5">
        <v>0</v>
      </c>
      <c r="H33" s="30">
        <v>112.9</v>
      </c>
      <c r="I33" s="5">
        <v>123.3</v>
      </c>
      <c r="J33" s="5">
        <v>0</v>
      </c>
      <c r="K33" s="5">
        <v>0</v>
      </c>
      <c r="L33" s="5">
        <f>G33+H33+I33+J33</f>
        <v>236.2</v>
      </c>
      <c r="M33" s="7"/>
    </row>
    <row r="34" spans="1:13" ht="19.5" customHeight="1">
      <c r="A34" s="26" t="s">
        <v>22</v>
      </c>
      <c r="B34" s="23"/>
      <c r="C34" s="23"/>
      <c r="D34" s="23"/>
      <c r="E34" s="23"/>
      <c r="F34" s="23"/>
      <c r="G34" s="29">
        <f t="shared" ref="G34:L34" si="1">SUM(G15:G33)</f>
        <v>12981.58</v>
      </c>
      <c r="H34" s="29">
        <f>SUM(H15:H33)</f>
        <v>15171.48</v>
      </c>
      <c r="I34" s="29">
        <f>SUM(I15:I33)</f>
        <v>16105.230000000001</v>
      </c>
      <c r="J34" s="29">
        <f t="shared" si="1"/>
        <v>15976.93</v>
      </c>
      <c r="K34" s="29">
        <f t="shared" si="1"/>
        <v>15969.43</v>
      </c>
      <c r="L34" s="29">
        <f t="shared" si="1"/>
        <v>76204.649999999994</v>
      </c>
      <c r="M34" s="23"/>
    </row>
    <row r="35" spans="1:13">
      <c r="A35" s="37" t="s">
        <v>23</v>
      </c>
      <c r="B35" s="55" t="s">
        <v>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3">
      <c r="A36" s="37"/>
      <c r="B36" s="56"/>
      <c r="C36" s="37"/>
      <c r="D36" s="37"/>
      <c r="E36" s="37"/>
      <c r="F36" s="37"/>
      <c r="G36" s="37"/>
      <c r="H36" s="37"/>
      <c r="I36" s="37"/>
      <c r="J36" s="37"/>
      <c r="K36" s="38"/>
      <c r="L36" s="37"/>
      <c r="M36" s="37"/>
    </row>
    <row r="37" spans="1:13" ht="67.5" customHeight="1">
      <c r="A37" s="37"/>
      <c r="B37" s="56"/>
      <c r="C37" s="37"/>
      <c r="D37" s="37"/>
      <c r="E37" s="37"/>
      <c r="F37" s="37"/>
      <c r="G37" s="37"/>
      <c r="H37" s="37"/>
      <c r="I37" s="37"/>
      <c r="J37" s="37"/>
      <c r="K37" s="38"/>
      <c r="L37" s="37"/>
      <c r="M37" s="37"/>
    </row>
    <row r="38" spans="1:13" ht="15" customHeight="1">
      <c r="A38" s="37" t="s">
        <v>24</v>
      </c>
      <c r="B38" s="43" t="s">
        <v>9</v>
      </c>
      <c r="C38" s="43" t="s">
        <v>12</v>
      </c>
      <c r="D38" s="37" t="s">
        <v>13</v>
      </c>
      <c r="E38" s="37" t="s">
        <v>65</v>
      </c>
      <c r="F38" s="39" t="s">
        <v>35</v>
      </c>
      <c r="G38" s="39">
        <v>2328.48</v>
      </c>
      <c r="H38" s="39">
        <v>4147.2</v>
      </c>
      <c r="I38" s="39">
        <v>2669.63</v>
      </c>
      <c r="J38" s="39">
        <f>2709.42</f>
        <v>2709.42</v>
      </c>
      <c r="K38" s="39">
        <f>2709.42</f>
        <v>2709.42</v>
      </c>
      <c r="L38" s="39">
        <f>G38+H38+I38+J38+K38</f>
        <v>14564.150000000001</v>
      </c>
      <c r="M38" s="43" t="s">
        <v>43</v>
      </c>
    </row>
    <row r="39" spans="1:13" ht="15" customHeight="1">
      <c r="A39" s="37"/>
      <c r="B39" s="43"/>
      <c r="C39" s="43"/>
      <c r="D39" s="37"/>
      <c r="E39" s="37"/>
      <c r="F39" s="39"/>
      <c r="G39" s="39"/>
      <c r="H39" s="39"/>
      <c r="I39" s="39"/>
      <c r="J39" s="39"/>
      <c r="K39" s="39"/>
      <c r="L39" s="39"/>
      <c r="M39" s="44"/>
    </row>
    <row r="40" spans="1:13" ht="15" customHeight="1">
      <c r="A40" s="37"/>
      <c r="B40" s="43"/>
      <c r="C40" s="43"/>
      <c r="D40" s="37"/>
      <c r="E40" s="37"/>
      <c r="F40" s="39"/>
      <c r="G40" s="39"/>
      <c r="H40" s="39"/>
      <c r="I40" s="39"/>
      <c r="J40" s="39"/>
      <c r="K40" s="39"/>
      <c r="L40" s="39"/>
      <c r="M40" s="44"/>
    </row>
    <row r="41" spans="1:13" ht="15" customHeight="1">
      <c r="A41" s="37"/>
      <c r="B41" s="43"/>
      <c r="C41" s="43"/>
      <c r="D41" s="37"/>
      <c r="E41" s="37"/>
      <c r="F41" s="39"/>
      <c r="G41" s="39"/>
      <c r="H41" s="39"/>
      <c r="I41" s="39"/>
      <c r="J41" s="39"/>
      <c r="K41" s="39"/>
      <c r="L41" s="39"/>
      <c r="M41" s="44"/>
    </row>
    <row r="42" spans="1:13" ht="15" customHeight="1">
      <c r="A42" s="37"/>
      <c r="B42" s="43"/>
      <c r="C42" s="43"/>
      <c r="D42" s="37"/>
      <c r="E42" s="37"/>
      <c r="F42" s="39"/>
      <c r="G42" s="39"/>
      <c r="H42" s="39"/>
      <c r="I42" s="39"/>
      <c r="J42" s="39"/>
      <c r="K42" s="39"/>
      <c r="L42" s="39"/>
      <c r="M42" s="44"/>
    </row>
    <row r="43" spans="1:13" ht="15" customHeight="1">
      <c r="A43" s="37"/>
      <c r="B43" s="43"/>
      <c r="C43" s="43"/>
      <c r="D43" s="37"/>
      <c r="E43" s="37"/>
      <c r="F43" s="39"/>
      <c r="G43" s="39"/>
      <c r="H43" s="39"/>
      <c r="I43" s="39"/>
      <c r="J43" s="39"/>
      <c r="K43" s="39"/>
      <c r="L43" s="39"/>
      <c r="M43" s="44"/>
    </row>
    <row r="44" spans="1:13" ht="15" customHeight="1">
      <c r="A44" s="37"/>
      <c r="B44" s="43"/>
      <c r="C44" s="43"/>
      <c r="D44" s="37"/>
      <c r="E44" s="37"/>
      <c r="F44" s="39"/>
      <c r="G44" s="39"/>
      <c r="H44" s="39"/>
      <c r="I44" s="39"/>
      <c r="J44" s="39"/>
      <c r="K44" s="39"/>
      <c r="L44" s="39"/>
      <c r="M44" s="44"/>
    </row>
    <row r="45" spans="1:13" ht="48" customHeight="1">
      <c r="A45" s="37"/>
      <c r="B45" s="43"/>
      <c r="C45" s="43"/>
      <c r="D45" s="37"/>
      <c r="E45" s="37"/>
      <c r="F45" s="39"/>
      <c r="G45" s="39"/>
      <c r="H45" s="39"/>
      <c r="I45" s="39"/>
      <c r="J45" s="39"/>
      <c r="K45" s="39"/>
      <c r="L45" s="39"/>
      <c r="M45" s="44"/>
    </row>
    <row r="46" spans="1:13" ht="153" customHeight="1">
      <c r="A46" s="23" t="s">
        <v>51</v>
      </c>
      <c r="B46" s="43"/>
      <c r="C46" s="43"/>
      <c r="D46" s="23" t="s">
        <v>13</v>
      </c>
      <c r="E46" s="23" t="s">
        <v>50</v>
      </c>
      <c r="F46" s="24">
        <v>611</v>
      </c>
      <c r="G46" s="28">
        <v>0</v>
      </c>
      <c r="H46" s="24">
        <v>306.97000000000003</v>
      </c>
      <c r="I46" s="28">
        <v>0</v>
      </c>
      <c r="J46" s="28">
        <v>0</v>
      </c>
      <c r="K46" s="28">
        <v>0</v>
      </c>
      <c r="L46" s="24">
        <f>H46</f>
        <v>306.97000000000003</v>
      </c>
      <c r="M46" s="44"/>
    </row>
    <row r="47" spans="1:13" ht="240" customHeight="1">
      <c r="A47" s="23" t="s">
        <v>14</v>
      </c>
      <c r="B47" s="44"/>
      <c r="C47" s="44"/>
      <c r="D47" s="23" t="s">
        <v>13</v>
      </c>
      <c r="E47" s="23" t="s">
        <v>66</v>
      </c>
      <c r="F47" s="24">
        <v>611</v>
      </c>
      <c r="G47" s="24">
        <v>181.42</v>
      </c>
      <c r="H47" s="24">
        <v>424.81</v>
      </c>
      <c r="I47" s="24">
        <v>475.67</v>
      </c>
      <c r="J47" s="24">
        <v>475.68</v>
      </c>
      <c r="K47" s="24">
        <v>475.68</v>
      </c>
      <c r="L47" s="24">
        <f>G47+H47+I47+J47+K47</f>
        <v>2033.2600000000002</v>
      </c>
      <c r="M47" s="44"/>
    </row>
    <row r="48" spans="1:13" ht="242.25" customHeight="1">
      <c r="A48" s="23" t="s">
        <v>17</v>
      </c>
      <c r="B48" s="44"/>
      <c r="C48" s="44"/>
      <c r="D48" s="23" t="s">
        <v>13</v>
      </c>
      <c r="E48" s="23" t="s">
        <v>18</v>
      </c>
      <c r="F48" s="23">
        <v>611</v>
      </c>
      <c r="G48" s="24">
        <v>206.61</v>
      </c>
      <c r="H48" s="19">
        <v>0</v>
      </c>
      <c r="I48" s="19">
        <v>0</v>
      </c>
      <c r="J48" s="19">
        <v>0</v>
      </c>
      <c r="K48" s="19">
        <v>0</v>
      </c>
      <c r="L48" s="24">
        <f>G48+H48+I48+J48</f>
        <v>206.61</v>
      </c>
      <c r="M48" s="44"/>
    </row>
    <row r="49" spans="1:13" ht="151.5" customHeight="1">
      <c r="A49" s="23" t="s">
        <v>24</v>
      </c>
      <c r="B49" s="44"/>
      <c r="C49" s="44"/>
      <c r="D49" s="23" t="s">
        <v>13</v>
      </c>
      <c r="E49" s="23" t="s">
        <v>25</v>
      </c>
      <c r="F49" s="23">
        <v>612</v>
      </c>
      <c r="G49" s="28">
        <v>20</v>
      </c>
      <c r="H49" s="19">
        <v>0</v>
      </c>
      <c r="I49" s="19">
        <v>0</v>
      </c>
      <c r="J49" s="19">
        <v>0</v>
      </c>
      <c r="K49" s="19">
        <v>0</v>
      </c>
      <c r="L49" s="28">
        <f>G49</f>
        <v>20</v>
      </c>
      <c r="M49" s="44"/>
    </row>
    <row r="50" spans="1:13" ht="226.5" customHeight="1">
      <c r="A50" s="23" t="s">
        <v>44</v>
      </c>
      <c r="B50" s="25" t="s">
        <v>9</v>
      </c>
      <c r="C50" s="25" t="s">
        <v>12</v>
      </c>
      <c r="D50" s="23" t="s">
        <v>13</v>
      </c>
      <c r="E50" s="23" t="s">
        <v>46</v>
      </c>
      <c r="F50" s="23">
        <v>611</v>
      </c>
      <c r="G50" s="28">
        <v>12.86</v>
      </c>
      <c r="H50" s="19">
        <v>0</v>
      </c>
      <c r="I50" s="19">
        <v>0</v>
      </c>
      <c r="J50" s="19">
        <v>0</v>
      </c>
      <c r="K50" s="19">
        <v>0</v>
      </c>
      <c r="L50" s="28">
        <f>G50</f>
        <v>12.86</v>
      </c>
      <c r="M50" s="25"/>
    </row>
    <row r="51" spans="1:13" ht="255" customHeight="1">
      <c r="A51" s="23" t="s">
        <v>61</v>
      </c>
      <c r="B51" s="25"/>
      <c r="C51" s="25"/>
      <c r="D51" s="18" t="s">
        <v>13</v>
      </c>
      <c r="E51" s="18">
        <v>510010220</v>
      </c>
      <c r="F51" s="18">
        <v>611</v>
      </c>
      <c r="G51" s="28">
        <v>0</v>
      </c>
      <c r="H51" s="19">
        <v>0</v>
      </c>
      <c r="I51" s="19">
        <v>39.799999999999997</v>
      </c>
      <c r="J51" s="19">
        <v>0</v>
      </c>
      <c r="K51" s="19">
        <v>0</v>
      </c>
      <c r="L51" s="28">
        <f>G51+H51+I51+J51+K51</f>
        <v>39.799999999999997</v>
      </c>
      <c r="M51" s="25"/>
    </row>
    <row r="52" spans="1:13" ht="15" customHeight="1">
      <c r="A52" s="46" t="s">
        <v>26</v>
      </c>
      <c r="B52" s="37"/>
      <c r="C52" s="37"/>
      <c r="D52" s="37"/>
      <c r="E52" s="37"/>
      <c r="F52" s="37"/>
      <c r="G52" s="40">
        <f t="shared" ref="G52:L52" si="2">SUM(G38:G51)</f>
        <v>2749.3700000000003</v>
      </c>
      <c r="H52" s="40">
        <f>SUM(H38:H51)</f>
        <v>4878.9800000000005</v>
      </c>
      <c r="I52" s="40">
        <f>SUM(I38:I51)</f>
        <v>3185.1000000000004</v>
      </c>
      <c r="J52" s="40">
        <f t="shared" si="2"/>
        <v>3185.1</v>
      </c>
      <c r="K52" s="40">
        <f t="shared" si="2"/>
        <v>3185.1</v>
      </c>
      <c r="L52" s="40">
        <f t="shared" si="2"/>
        <v>17183.650000000001</v>
      </c>
      <c r="M52" s="37"/>
    </row>
    <row r="53" spans="1:13" ht="5.25" customHeight="1">
      <c r="A53" s="38"/>
      <c r="B53" s="37"/>
      <c r="C53" s="37"/>
      <c r="D53" s="37"/>
      <c r="E53" s="37"/>
      <c r="F53" s="37"/>
      <c r="G53" s="41"/>
      <c r="H53" s="41"/>
      <c r="I53" s="41"/>
      <c r="J53" s="41"/>
      <c r="K53" s="41"/>
      <c r="L53" s="41"/>
      <c r="M53" s="37"/>
    </row>
    <row r="54" spans="1:13" ht="16.5">
      <c r="A54" s="26" t="s">
        <v>27</v>
      </c>
      <c r="B54" s="23"/>
      <c r="C54" s="23"/>
      <c r="D54" s="23"/>
      <c r="E54" s="23"/>
      <c r="F54" s="23"/>
      <c r="G54" s="27">
        <f>G52+G34</f>
        <v>15730.95</v>
      </c>
      <c r="H54" s="27">
        <f>H52+H34</f>
        <v>20050.46</v>
      </c>
      <c r="I54" s="27">
        <f>I52+I34</f>
        <v>19290.330000000002</v>
      </c>
      <c r="J54" s="27">
        <f>J52+J34</f>
        <v>19162.03</v>
      </c>
      <c r="K54" s="27">
        <f>K52+K34</f>
        <v>19154.53</v>
      </c>
      <c r="L54" s="27">
        <f>H54+I54+J54+G54+K54</f>
        <v>93388.31</v>
      </c>
      <c r="M54" s="23"/>
    </row>
    <row r="56" spans="1:13">
      <c r="I56" s="20"/>
      <c r="J56" s="20"/>
      <c r="K56" s="20"/>
    </row>
    <row r="57" spans="1:13" ht="32.25" customHeight="1">
      <c r="A57" s="58" t="s">
        <v>67</v>
      </c>
      <c r="B57" s="58"/>
      <c r="C57" s="22"/>
      <c r="D57" s="22"/>
      <c r="E57" s="22"/>
      <c r="F57" s="32" t="s">
        <v>68</v>
      </c>
    </row>
  </sheetData>
  <mergeCells count="75">
    <mergeCell ref="J1:M1"/>
    <mergeCell ref="A57:B57"/>
    <mergeCell ref="A6:M6"/>
    <mergeCell ref="E15:E19"/>
    <mergeCell ref="F35:F37"/>
    <mergeCell ref="F2:M4"/>
    <mergeCell ref="F15:F19"/>
    <mergeCell ref="G12:G13"/>
    <mergeCell ref="E35:E37"/>
    <mergeCell ref="H12:H13"/>
    <mergeCell ref="I12:I13"/>
    <mergeCell ref="G15:G19"/>
    <mergeCell ref="H15:H19"/>
    <mergeCell ref="I15:I19"/>
    <mergeCell ref="L35:L37"/>
    <mergeCell ref="G35:G37"/>
    <mergeCell ref="H35:H37"/>
    <mergeCell ref="I35:I37"/>
    <mergeCell ref="A10:A11"/>
    <mergeCell ref="B10:B11"/>
    <mergeCell ref="C10:F10"/>
    <mergeCell ref="C12:C13"/>
    <mergeCell ref="D12:D13"/>
    <mergeCell ref="E12:E13"/>
    <mergeCell ref="F12:F13"/>
    <mergeCell ref="B12:B13"/>
    <mergeCell ref="A15:A19"/>
    <mergeCell ref="B15:B26"/>
    <mergeCell ref="C15:C26"/>
    <mergeCell ref="D15:D19"/>
    <mergeCell ref="A35:A37"/>
    <mergeCell ref="B35:B37"/>
    <mergeCell ref="C35:C37"/>
    <mergeCell ref="D35:D37"/>
    <mergeCell ref="B30:B33"/>
    <mergeCell ref="C30:C33"/>
    <mergeCell ref="F52:F53"/>
    <mergeCell ref="F38:F45"/>
    <mergeCell ref="A38:A45"/>
    <mergeCell ref="B38:B49"/>
    <mergeCell ref="C38:C49"/>
    <mergeCell ref="D38:D45"/>
    <mergeCell ref="E38:E45"/>
    <mergeCell ref="A52:A53"/>
    <mergeCell ref="B52:B53"/>
    <mergeCell ref="C52:C53"/>
    <mergeCell ref="D52:D53"/>
    <mergeCell ref="E52:E53"/>
    <mergeCell ref="G38:G45"/>
    <mergeCell ref="H38:H45"/>
    <mergeCell ref="I38:I45"/>
    <mergeCell ref="G52:G53"/>
    <mergeCell ref="H52:H53"/>
    <mergeCell ref="I52:I53"/>
    <mergeCell ref="M52:M53"/>
    <mergeCell ref="G10:L10"/>
    <mergeCell ref="M10:M11"/>
    <mergeCell ref="M12:M13"/>
    <mergeCell ref="M15:M24"/>
    <mergeCell ref="M35:M37"/>
    <mergeCell ref="M38:M49"/>
    <mergeCell ref="J12:J13"/>
    <mergeCell ref="J15:J19"/>
    <mergeCell ref="J35:J37"/>
    <mergeCell ref="J38:J45"/>
    <mergeCell ref="J52:J53"/>
    <mergeCell ref="L12:L13"/>
    <mergeCell ref="L15:L19"/>
    <mergeCell ref="L38:L45"/>
    <mergeCell ref="L52:L53"/>
    <mergeCell ref="K12:K13"/>
    <mergeCell ref="K15:K19"/>
    <mergeCell ref="K35:K37"/>
    <mergeCell ref="K38:K45"/>
    <mergeCell ref="K52:K53"/>
  </mergeCells>
  <pageMargins left="0.11811023622047245" right="0.31496062992125984" top="0.74803149606299213" bottom="0.35433070866141736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2016-02-18T09:10:59Z</dcterms:modified>
</cp:coreProperties>
</file>