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0" i="1" l="1"/>
  <c r="J20" i="1"/>
  <c r="J14" i="1"/>
  <c r="J7" i="1" l="1"/>
  <c r="M28" i="1"/>
  <c r="L14" i="1"/>
  <c r="K7" i="1"/>
  <c r="M27" i="1"/>
  <c r="M19" i="1" l="1"/>
  <c r="L8" i="1"/>
  <c r="M8" i="1" s="1"/>
  <c r="L9" i="1"/>
  <c r="M9" i="1" s="1"/>
  <c r="L10" i="1"/>
  <c r="M10" i="1" s="1"/>
  <c r="L11" i="1"/>
  <c r="M11" i="1" s="1"/>
  <c r="L12" i="1"/>
  <c r="M12" i="1" s="1"/>
  <c r="L13" i="1"/>
  <c r="L17" i="1"/>
  <c r="M17" i="1" s="1"/>
  <c r="L18" i="1"/>
  <c r="M18" i="1" s="1"/>
  <c r="L22" i="1"/>
  <c r="M22" i="1" s="1"/>
  <c r="L23" i="1"/>
  <c r="M23" i="1" s="1"/>
  <c r="L24" i="1"/>
  <c r="M24" i="1" s="1"/>
  <c r="L25" i="1"/>
  <c r="M25" i="1" s="1"/>
  <c r="M20" i="1"/>
  <c r="M16" i="1"/>
  <c r="I13" i="1"/>
  <c r="I7" i="1" l="1"/>
  <c r="M13" i="1"/>
  <c r="M14" i="1"/>
  <c r="L7" i="1"/>
  <c r="M7" i="1" l="1"/>
</calcChain>
</file>

<file path=xl/sharedStrings.xml><?xml version="1.0" encoding="utf-8"?>
<sst xmlns="http://schemas.openxmlformats.org/spreadsheetml/2006/main" count="150" uniqueCount="79">
  <si>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</si>
  <si>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</si>
  <si>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</si>
  <si>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</si>
  <si>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</si>
  <si>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</si>
  <si>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</si>
  <si>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</si>
  <si>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</si>
  <si>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всего расходные обязательства</t>
  </si>
  <si>
    <t>х</t>
  </si>
  <si>
    <t>Перечень мероприятий подпрограммы"Вовлечение молодежи города Шарыпово в социальную практику"</t>
  </si>
  <si>
    <t>"Вовлечение молодежи города Шарыпово в социальную практику"</t>
  </si>
  <si>
    <t>1.1.</t>
  </si>
  <si>
    <t>1.2.</t>
  </si>
  <si>
    <t>1.3.</t>
  </si>
  <si>
    <t>1.4.</t>
  </si>
  <si>
    <t>не менее 15 молодых граждан, привлеченных к участию в социально - экономическую и общественно-политическую жизнь города</t>
  </si>
  <si>
    <t>033</t>
  </si>
  <si>
    <t>0707</t>
  </si>
  <si>
    <t>Л.А. Когданина</t>
  </si>
  <si>
    <t>Организация и поддержка деятельности молодежного общественного Совета при Главе города в рамках подпрограммы "Вовлечение молодежи в социальную практику"</t>
  </si>
  <si>
    <t>0718550</t>
  </si>
  <si>
    <t>Реализация мероприятий по трудовому воспитанию несовершеннолетних в рамках подпрограммы "Вовлечение молодежи в социальную практику"</t>
  </si>
  <si>
    <t>0718555</t>
  </si>
  <si>
    <t>Мероприятия, направленные на реализацию молодежной политики в рамках подпрограммы "Вовлечение молодежи в социальную практику"</t>
  </si>
  <si>
    <t>0718551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</si>
  <si>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</si>
  <si>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1.5.</t>
  </si>
  <si>
    <t>1.6.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</si>
  <si>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</si>
  <si>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1.7.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</si>
  <si>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</si>
  <si>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611</t>
  </si>
  <si>
    <t>612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</si>
  <si>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</si>
  <si>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1.8.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</si>
  <si>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</si>
  <si>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1.9.</t>
  </si>
  <si>
    <t>Персональные выплаты, устанавливаемые в целях повышения оплаты труда молодым специалистам в рамках подпрограммы "Вовлечение молодежи в социальную практику"</t>
  </si>
  <si>
    <t>0711031</t>
  </si>
  <si>
    <t>Финансовое обеспечение расходов на поддержку муниципальных программ по работе с молодежью в рамках подпрограммы "Вовлечение молодежи в социальную практику"</t>
  </si>
  <si>
    <t>0717457</t>
  </si>
  <si>
    <t>1.10.</t>
  </si>
  <si>
    <t>4</t>
  </si>
  <si>
    <t>5</t>
  </si>
  <si>
    <t>6</t>
  </si>
  <si>
    <t>7</t>
  </si>
  <si>
    <t>33 созданных рабочих места для несовершеннолетних</t>
  </si>
  <si>
    <t>Количество награжденных премией - 6 чел., благодарственным письмом - 20 чел.,  изготовление 200 экземпляров печатной продукции,  Охват профилактическими мероприятиями не менее 15 семей, находящихся в СОП и группе риска.                                              - проведение 2 круглых столов</t>
  </si>
  <si>
    <t>1.11.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</si>
  <si>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</si>
  <si>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"Вовлечение молодежи в социальную практику"</t>
  </si>
  <si>
    <t>0711022</t>
  </si>
  <si>
    <t>1.12.</t>
  </si>
  <si>
    <t xml:space="preserve">не менее 26 созданных рабочих мест для подростков из группы риска </t>
  </si>
  <si>
    <t>1.13.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</si>
  <si>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</si>
  <si>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0717511</t>
  </si>
  <si>
    <t>1.14.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</si>
  <si>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</si>
  <si>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итого на 2014-2018 годы</t>
  </si>
  <si>
    <t>0718550, 0710085500</t>
  </si>
  <si>
    <t>0718576, 0710085760</t>
  </si>
  <si>
    <t>0718552, 0710085520</t>
  </si>
  <si>
    <t>0717456, 0710074560</t>
  </si>
  <si>
    <t>1.15.</t>
  </si>
  <si>
    <t>"Текущий капитальный ремонт объектов социальной сферы"</t>
  </si>
  <si>
    <t>0710085180</t>
  </si>
  <si>
    <t>0711021, 0710010210</t>
  </si>
  <si>
    <t>0718553, 07100S4560</t>
  </si>
  <si>
    <t>отдел СиМП Администрации города Шарыпово</t>
  </si>
  <si>
    <t>Начальник отдела СиМП Администрации города Шарыпово</t>
  </si>
  <si>
    <t>611, 612, 852</t>
  </si>
  <si>
    <t>611, 612</t>
  </si>
  <si>
    <t>1.16.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</si>
  <si>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</si>
  <si>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</si>
  <si>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Приложение № 3 к постановлению Администрации города Шарыпово № 27  от 17.02.16                                                            Приложение № 2 к подпрограмме "Вовлечение молодежи  в социальную практику"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</si>
</sst>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ill="1"/>
    <xf numFmtId="49" fontId="0" fillId="0" borderId="0" xfId="0" applyNumberForma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0" xfId="0" applyNumberFormat="1" applyFont="1" applyFill="1"/>
    <xf numFmtId="0" fontId="1" fillId="0" borderId="7" xfId="0" applyFont="1" applyFill="1" applyBorder="1" applyAlignment="1"/>
    <xf numFmtId="49" fontId="1" fillId="0" borderId="7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4343"/>
      <color rgb="FFFF8989"/>
      <color rgb="FFFD8B8B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zoomScale="85" zoomScaleNormal="85" workbookViewId="0">
      <selection activeCell="H2" sqref="H2"/>
    </sheetView>
  </sheetViews>
  <sheetFormatPr defaultColWidth="9.109375" defaultRowHeight="14.4" x14ac:dyDescent="0.3"/>
  <cols>
    <col min="1" max="1" width="6.109375" style="1" customWidth="1"/>
    <col min="2" max="2" width="32.6640625" style="1" customWidth="1"/>
    <col min="3" max="3" width="18.5546875" style="1" customWidth="1"/>
    <col min="4" max="5" width="9.109375" style="2"/>
    <col min="6" max="6" width="11" style="2" customWidth="1"/>
    <col min="7" max="7" width="9.109375" style="2" customWidth="1"/>
    <col min="8" max="10" width="10.6640625" style="1" bestFit="1" customWidth="1"/>
    <col min="11" max="12" width="10.6640625" style="1" customWidth="1"/>
    <col min="13" max="13" width="13.109375" style="1" customWidth="1"/>
    <col min="14" max="14" width="28.6640625" style="1" customWidth="1"/>
    <col min="15" max="16384" width="9.109375" style="1"/>
  </cols>
  <sheetData>
    <row r="1" spans="1:14" ht="33.75" customHeight="1" x14ac:dyDescent="0.3">
      <c r="H1" s="56" t="s">
        <v>78</v>
      </c>
      <c r="I1" s="57"/>
      <c r="J1" s="57"/>
      <c r="K1" s="57"/>
      <c r="L1" s="57"/>
      <c r="M1" s="57"/>
      <c r="N1" s="57"/>
    </row>
    <row r="2" spans="1:14" x14ac:dyDescent="0.3">
      <c r="A2" s="4"/>
      <c r="B2" s="4"/>
      <c r="C2" s="4"/>
      <c r="D2" s="8"/>
      <c r="E2" s="8"/>
      <c r="F2" s="8"/>
      <c r="G2" s="8"/>
      <c r="H2" s="4"/>
      <c r="I2" s="4"/>
      <c r="J2" s="4"/>
      <c r="K2" s="4"/>
      <c r="L2" s="4"/>
      <c r="M2" s="4"/>
      <c r="N2" s="4"/>
    </row>
    <row r="3" spans="1:14" x14ac:dyDescent="0.3">
      <c r="A3" s="4"/>
      <c r="B3" s="4"/>
      <c r="C3" s="9" t="s">
        <v>11</v>
      </c>
      <c r="D3" s="10"/>
      <c r="E3" s="10"/>
      <c r="F3" s="10"/>
      <c r="G3" s="10"/>
      <c r="H3" s="9"/>
      <c r="I3" s="9"/>
      <c r="J3" s="4"/>
      <c r="K3" s="4"/>
      <c r="L3" s="4"/>
      <c r="M3" s="4"/>
      <c r="N3" s="4"/>
    </row>
    <row r="4" spans="1:14" ht="19.5" customHeight="1" x14ac:dyDescent="0.3">
      <c r="A4" s="46" t="s">
        <v>0</v>
      </c>
      <c r="B4" s="42" t="s">
        <v>1</v>
      </c>
      <c r="C4" s="44" t="s">
        <v>2</v>
      </c>
      <c r="D4" s="58" t="s">
        <v>3</v>
      </c>
      <c r="E4" s="59"/>
      <c r="F4" s="59"/>
      <c r="G4" s="60"/>
      <c r="H4" s="61" t="s">
        <v>7</v>
      </c>
      <c r="I4" s="62"/>
      <c r="J4" s="62"/>
      <c r="K4" s="62"/>
      <c r="L4" s="62"/>
      <c r="M4" s="63"/>
      <c r="N4" s="52" t="s">
        <v>8</v>
      </c>
    </row>
    <row r="5" spans="1:14" ht="54.75" customHeight="1" x14ac:dyDescent="0.3">
      <c r="A5" s="47"/>
      <c r="B5" s="43"/>
      <c r="C5" s="45"/>
      <c r="D5" s="11" t="s">
        <v>2</v>
      </c>
      <c r="E5" s="11" t="s">
        <v>4</v>
      </c>
      <c r="F5" s="12" t="s">
        <v>5</v>
      </c>
      <c r="G5" s="11" t="s">
        <v>6</v>
      </c>
      <c r="H5" s="32">
        <v>2014</v>
      </c>
      <c r="I5" s="32">
        <v>2015</v>
      </c>
      <c r="J5" s="32">
        <v>2016</v>
      </c>
      <c r="K5" s="32">
        <v>2017</v>
      </c>
      <c r="L5" s="32">
        <v>2018</v>
      </c>
      <c r="M5" s="13" t="s">
        <v>61</v>
      </c>
      <c r="N5" s="53"/>
    </row>
    <row r="6" spans="1:14" ht="19.5" customHeight="1" x14ac:dyDescent="0.3">
      <c r="A6" s="35">
        <v>1</v>
      </c>
      <c r="B6" s="33">
        <v>2</v>
      </c>
      <c r="C6" s="34">
        <v>3</v>
      </c>
      <c r="D6" s="11" t="s">
        <v>44</v>
      </c>
      <c r="E6" s="11" t="s">
        <v>45</v>
      </c>
      <c r="F6" s="12" t="s">
        <v>46</v>
      </c>
      <c r="G6" s="11" t="s">
        <v>47</v>
      </c>
      <c r="H6" s="32">
        <v>8</v>
      </c>
      <c r="I6" s="32">
        <v>9</v>
      </c>
      <c r="J6" s="32">
        <v>10</v>
      </c>
      <c r="K6" s="32">
        <v>11</v>
      </c>
      <c r="L6" s="32">
        <v>12</v>
      </c>
      <c r="M6" s="14">
        <v>13</v>
      </c>
      <c r="N6" s="37">
        <v>14</v>
      </c>
    </row>
    <row r="7" spans="1:14" ht="41.4" x14ac:dyDescent="0.3">
      <c r="A7" s="15">
        <v>1</v>
      </c>
      <c r="B7" s="16" t="s">
        <v>12</v>
      </c>
      <c r="C7" s="16" t="s">
        <v>9</v>
      </c>
      <c r="D7" s="17" t="s">
        <v>10</v>
      </c>
      <c r="E7" s="17" t="s">
        <v>10</v>
      </c>
      <c r="F7" s="17" t="s">
        <v>10</v>
      </c>
      <c r="G7" s="17" t="s">
        <v>10</v>
      </c>
      <c r="H7" s="18">
        <v>5647.49</v>
      </c>
      <c r="I7" s="18">
        <f>SUM(I8:I26)</f>
        <v>5547.72</v>
      </c>
      <c r="J7" s="18">
        <f>J8+J9+J10+J11+J12+J13+J14+J16+J17+J18+J19+J20+J22+J23+J24+J25+J27+J28</f>
        <v>6497.34</v>
      </c>
      <c r="K7" s="18">
        <f>K8+K9+K10+K11+K12+K13+K14+K15+K16+K17+K18+K19+K20+K21+K22+K23+K24+K25+K26+K27</f>
        <v>6497.3799999999992</v>
      </c>
      <c r="L7" s="18">
        <f>K7</f>
        <v>6497.3799999999992</v>
      </c>
      <c r="M7" s="18">
        <f>L7+K7+J7+I7+H7</f>
        <v>30687.309999999998</v>
      </c>
      <c r="N7" s="19"/>
    </row>
    <row r="8" spans="1:14" ht="93" customHeight="1" x14ac:dyDescent="0.3">
      <c r="A8" s="20" t="s">
        <v>13</v>
      </c>
      <c r="B8" s="21" t="s">
        <v>21</v>
      </c>
      <c r="C8" s="22" t="s">
        <v>71</v>
      </c>
      <c r="D8" s="11" t="s">
        <v>18</v>
      </c>
      <c r="E8" s="11" t="s">
        <v>19</v>
      </c>
      <c r="F8" s="11" t="s">
        <v>22</v>
      </c>
      <c r="G8" s="11" t="s">
        <v>33</v>
      </c>
      <c r="H8" s="5">
        <v>20</v>
      </c>
      <c r="I8" s="5">
        <v>0</v>
      </c>
      <c r="J8" s="5">
        <v>0</v>
      </c>
      <c r="K8" s="5">
        <v>0</v>
      </c>
      <c r="L8" s="5">
        <f t="shared" ref="L8:L25" si="0">K8</f>
        <v>0</v>
      </c>
      <c r="M8" s="5">
        <f t="shared" ref="M8:M25" si="1">L8+K8+J8+I8+H8</f>
        <v>20</v>
      </c>
      <c r="N8" s="22" t="s">
        <v>17</v>
      </c>
    </row>
    <row r="9" spans="1:14" ht="100.5" customHeight="1" x14ac:dyDescent="0.3">
      <c r="A9" s="20" t="s">
        <v>14</v>
      </c>
      <c r="B9" s="21" t="s">
        <v>51</v>
      </c>
      <c r="C9" s="22" t="s">
        <v>71</v>
      </c>
      <c r="D9" s="11" t="s">
        <v>18</v>
      </c>
      <c r="E9" s="11" t="s">
        <v>19</v>
      </c>
      <c r="F9" s="23" t="s">
        <v>62</v>
      </c>
      <c r="G9" s="11" t="s">
        <v>33</v>
      </c>
      <c r="H9" s="5">
        <v>0</v>
      </c>
      <c r="I9" s="5">
        <v>700</v>
      </c>
      <c r="J9" s="5">
        <v>700</v>
      </c>
      <c r="K9" s="5">
        <v>700</v>
      </c>
      <c r="L9" s="5">
        <f t="shared" si="0"/>
        <v>700</v>
      </c>
      <c r="M9" s="5">
        <f t="shared" si="1"/>
        <v>2800</v>
      </c>
      <c r="N9" s="22"/>
    </row>
    <row r="10" spans="1:14" ht="85.5" customHeight="1" x14ac:dyDescent="0.3">
      <c r="A10" s="20" t="s">
        <v>15</v>
      </c>
      <c r="B10" s="22" t="s">
        <v>23</v>
      </c>
      <c r="C10" s="22" t="s">
        <v>71</v>
      </c>
      <c r="D10" s="11" t="s">
        <v>18</v>
      </c>
      <c r="E10" s="11" t="s">
        <v>19</v>
      </c>
      <c r="F10" s="11" t="s">
        <v>24</v>
      </c>
      <c r="G10" s="11" t="s">
        <v>33</v>
      </c>
      <c r="H10" s="5">
        <v>315.05200000000002</v>
      </c>
      <c r="I10" s="5">
        <v>0</v>
      </c>
      <c r="J10" s="5">
        <v>0</v>
      </c>
      <c r="K10" s="5">
        <v>0</v>
      </c>
      <c r="L10" s="5">
        <f t="shared" si="0"/>
        <v>0</v>
      </c>
      <c r="M10" s="5">
        <f t="shared" si="1"/>
        <v>315.05200000000002</v>
      </c>
      <c r="N10" s="22" t="s">
        <v>48</v>
      </c>
    </row>
    <row r="11" spans="1:14" ht="75" customHeight="1" x14ac:dyDescent="0.3">
      <c r="A11" s="44" t="s">
        <v>16</v>
      </c>
      <c r="B11" s="40" t="s">
        <v>25</v>
      </c>
      <c r="C11" s="22" t="s">
        <v>71</v>
      </c>
      <c r="D11" s="11" t="s">
        <v>18</v>
      </c>
      <c r="E11" s="11" t="s">
        <v>19</v>
      </c>
      <c r="F11" s="11" t="s">
        <v>26</v>
      </c>
      <c r="G11" s="11" t="s">
        <v>33</v>
      </c>
      <c r="H11" s="5">
        <v>286.3</v>
      </c>
      <c r="I11" s="5">
        <v>0</v>
      </c>
      <c r="J11" s="5">
        <v>0</v>
      </c>
      <c r="K11" s="5">
        <v>0</v>
      </c>
      <c r="L11" s="5">
        <f t="shared" si="0"/>
        <v>0</v>
      </c>
      <c r="M11" s="5">
        <f t="shared" si="1"/>
        <v>286.3</v>
      </c>
      <c r="N11" s="42" t="s">
        <v>49</v>
      </c>
    </row>
    <row r="12" spans="1:14" ht="99.75" customHeight="1" x14ac:dyDescent="0.3">
      <c r="A12" s="45"/>
      <c r="B12" s="41"/>
      <c r="C12" s="22" t="s">
        <v>71</v>
      </c>
      <c r="D12" s="11" t="s">
        <v>18</v>
      </c>
      <c r="E12" s="11" t="s">
        <v>19</v>
      </c>
      <c r="F12" s="11" t="s">
        <v>26</v>
      </c>
      <c r="G12" s="11" t="s">
        <v>34</v>
      </c>
      <c r="H12" s="6">
        <v>74.150000000000006</v>
      </c>
      <c r="I12" s="6">
        <v>0</v>
      </c>
      <c r="J12" s="6">
        <v>0</v>
      </c>
      <c r="K12" s="6">
        <v>0</v>
      </c>
      <c r="L12" s="5">
        <f t="shared" si="0"/>
        <v>0</v>
      </c>
      <c r="M12" s="5">
        <f t="shared" si="1"/>
        <v>74.150000000000006</v>
      </c>
      <c r="N12" s="43"/>
    </row>
    <row r="13" spans="1:14" ht="110.4" x14ac:dyDescent="0.3">
      <c r="A13" s="24" t="s">
        <v>28</v>
      </c>
      <c r="B13" s="25" t="s">
        <v>27</v>
      </c>
      <c r="C13" s="22" t="s">
        <v>71</v>
      </c>
      <c r="D13" s="26" t="s">
        <v>18</v>
      </c>
      <c r="E13" s="26" t="s">
        <v>19</v>
      </c>
      <c r="F13" s="27" t="s">
        <v>63</v>
      </c>
      <c r="G13" s="26" t="s">
        <v>33</v>
      </c>
      <c r="H13" s="6">
        <v>170.3</v>
      </c>
      <c r="I13" s="6">
        <f>170.3+10.9</f>
        <v>181.20000000000002</v>
      </c>
      <c r="J13" s="6">
        <v>170.3</v>
      </c>
      <c r="K13" s="6">
        <v>170.3</v>
      </c>
      <c r="L13" s="5">
        <f t="shared" si="0"/>
        <v>170.3</v>
      </c>
      <c r="M13" s="5">
        <f t="shared" si="1"/>
        <v>862.40000000000009</v>
      </c>
      <c r="N13" s="28" t="s">
        <v>55</v>
      </c>
    </row>
    <row r="14" spans="1:14" s="3" customFormat="1" ht="75" customHeight="1" x14ac:dyDescent="0.3">
      <c r="A14" s="44" t="s">
        <v>29</v>
      </c>
      <c r="B14" s="40" t="s">
        <v>30</v>
      </c>
      <c r="C14" s="46" t="s">
        <v>71</v>
      </c>
      <c r="D14" s="64" t="s">
        <v>18</v>
      </c>
      <c r="E14" s="64" t="s">
        <v>19</v>
      </c>
      <c r="F14" s="66" t="s">
        <v>64</v>
      </c>
      <c r="G14" s="66" t="s">
        <v>73</v>
      </c>
      <c r="H14" s="68">
        <v>3319.77</v>
      </c>
      <c r="I14" s="68">
        <v>2796.86</v>
      </c>
      <c r="J14" s="68">
        <f>3144.43-34.81-0.04</f>
        <v>3109.58</v>
      </c>
      <c r="K14" s="68">
        <v>3144.43</v>
      </c>
      <c r="L14" s="68">
        <f>K14</f>
        <v>3144.43</v>
      </c>
      <c r="M14" s="68">
        <f t="shared" si="1"/>
        <v>15515.07</v>
      </c>
      <c r="N14" s="44"/>
    </row>
    <row r="15" spans="1:14" s="3" customFormat="1" ht="13.8" x14ac:dyDescent="0.3">
      <c r="A15" s="45"/>
      <c r="B15" s="41"/>
      <c r="C15" s="47"/>
      <c r="D15" s="65"/>
      <c r="E15" s="65"/>
      <c r="F15" s="67"/>
      <c r="G15" s="67"/>
      <c r="H15" s="69"/>
      <c r="I15" s="69"/>
      <c r="J15" s="69"/>
      <c r="K15" s="69"/>
      <c r="L15" s="69"/>
      <c r="M15" s="69"/>
      <c r="N15" s="45"/>
    </row>
    <row r="16" spans="1:14" s="3" customFormat="1" ht="139.5" customHeight="1" x14ac:dyDescent="0.3">
      <c r="A16" s="32" t="s">
        <v>31</v>
      </c>
      <c r="B16" s="36" t="s">
        <v>32</v>
      </c>
      <c r="C16" s="22" t="s">
        <v>71</v>
      </c>
      <c r="D16" s="11" t="s">
        <v>18</v>
      </c>
      <c r="E16" s="11" t="s">
        <v>19</v>
      </c>
      <c r="F16" s="23" t="s">
        <v>69</v>
      </c>
      <c r="G16" s="11" t="s">
        <v>33</v>
      </c>
      <c r="H16" s="5">
        <v>58.97</v>
      </c>
      <c r="I16" s="5">
        <v>247.96</v>
      </c>
      <c r="J16" s="5">
        <v>547.25</v>
      </c>
      <c r="K16" s="5">
        <v>547.25</v>
      </c>
      <c r="L16" s="5">
        <v>547.25</v>
      </c>
      <c r="M16" s="5">
        <f t="shared" si="1"/>
        <v>1948.68</v>
      </c>
      <c r="N16" s="32"/>
    </row>
    <row r="17" spans="1:14" s="3" customFormat="1" ht="80.25" customHeight="1" x14ac:dyDescent="0.3">
      <c r="A17" s="32" t="s">
        <v>36</v>
      </c>
      <c r="B17" s="36" t="s">
        <v>39</v>
      </c>
      <c r="C17" s="22" t="s">
        <v>71</v>
      </c>
      <c r="D17" s="11" t="s">
        <v>18</v>
      </c>
      <c r="E17" s="11" t="s">
        <v>19</v>
      </c>
      <c r="F17" s="11" t="s">
        <v>40</v>
      </c>
      <c r="G17" s="11" t="s">
        <v>33</v>
      </c>
      <c r="H17" s="5">
        <v>32.29</v>
      </c>
      <c r="I17" s="5">
        <v>0</v>
      </c>
      <c r="J17" s="5">
        <v>0</v>
      </c>
      <c r="K17" s="5">
        <v>0</v>
      </c>
      <c r="L17" s="5">
        <f t="shared" si="0"/>
        <v>0</v>
      </c>
      <c r="M17" s="5">
        <f t="shared" si="1"/>
        <v>32.29</v>
      </c>
      <c r="N17" s="32"/>
    </row>
    <row r="18" spans="1:14" s="3" customFormat="1" ht="141" customHeight="1" x14ac:dyDescent="0.3">
      <c r="A18" s="32" t="s">
        <v>38</v>
      </c>
      <c r="B18" s="36" t="s">
        <v>52</v>
      </c>
      <c r="C18" s="22" t="s">
        <v>71</v>
      </c>
      <c r="D18" s="11" t="s">
        <v>18</v>
      </c>
      <c r="E18" s="11" t="s">
        <v>19</v>
      </c>
      <c r="F18" s="11" t="s">
        <v>53</v>
      </c>
      <c r="G18" s="11" t="s">
        <v>33</v>
      </c>
      <c r="H18" s="5">
        <v>5.53</v>
      </c>
      <c r="I18" s="5">
        <v>0</v>
      </c>
      <c r="J18" s="5">
        <v>0</v>
      </c>
      <c r="K18" s="5">
        <v>0</v>
      </c>
      <c r="L18" s="5">
        <f t="shared" si="0"/>
        <v>0</v>
      </c>
      <c r="M18" s="5">
        <f t="shared" si="1"/>
        <v>5.53</v>
      </c>
      <c r="N18" s="32"/>
    </row>
    <row r="19" spans="1:14" s="3" customFormat="1" ht="89.25" customHeight="1" x14ac:dyDescent="0.3">
      <c r="A19" s="32" t="s">
        <v>43</v>
      </c>
      <c r="B19" s="36" t="s">
        <v>35</v>
      </c>
      <c r="C19" s="22" t="s">
        <v>71</v>
      </c>
      <c r="D19" s="11" t="s">
        <v>18</v>
      </c>
      <c r="E19" s="11" t="s">
        <v>19</v>
      </c>
      <c r="F19" s="23" t="s">
        <v>70</v>
      </c>
      <c r="G19" s="11" t="s">
        <v>33</v>
      </c>
      <c r="H19" s="5">
        <v>95.42</v>
      </c>
      <c r="I19" s="5">
        <v>72.5</v>
      </c>
      <c r="J19" s="5">
        <v>67</v>
      </c>
      <c r="K19" s="5">
        <v>67</v>
      </c>
      <c r="L19" s="5">
        <v>67</v>
      </c>
      <c r="M19" s="5">
        <f t="shared" si="1"/>
        <v>368.92</v>
      </c>
      <c r="N19" s="32"/>
    </row>
    <row r="20" spans="1:14" s="3" customFormat="1" ht="60" customHeight="1" x14ac:dyDescent="0.3">
      <c r="A20" s="44" t="s">
        <v>50</v>
      </c>
      <c r="B20" s="40" t="s">
        <v>37</v>
      </c>
      <c r="C20" s="46" t="s">
        <v>71</v>
      </c>
      <c r="D20" s="64" t="s">
        <v>18</v>
      </c>
      <c r="E20" s="64" t="s">
        <v>19</v>
      </c>
      <c r="F20" s="66" t="s">
        <v>65</v>
      </c>
      <c r="G20" s="64" t="s">
        <v>74</v>
      </c>
      <c r="H20" s="68">
        <v>769.7</v>
      </c>
      <c r="I20" s="68">
        <v>724.2</v>
      </c>
      <c r="J20" s="68">
        <f>668.36+0.04</f>
        <v>668.4</v>
      </c>
      <c r="K20" s="68">
        <v>668.4</v>
      </c>
      <c r="L20" s="68">
        <f>K20</f>
        <v>668.4</v>
      </c>
      <c r="M20" s="68">
        <f t="shared" si="1"/>
        <v>3499.0999999999995</v>
      </c>
      <c r="N20" s="44"/>
    </row>
    <row r="21" spans="1:14" s="3" customFormat="1" ht="13.8" x14ac:dyDescent="0.3">
      <c r="A21" s="45"/>
      <c r="B21" s="41"/>
      <c r="C21" s="47"/>
      <c r="D21" s="65"/>
      <c r="E21" s="65"/>
      <c r="F21" s="67"/>
      <c r="G21" s="65"/>
      <c r="H21" s="69"/>
      <c r="I21" s="69"/>
      <c r="J21" s="69"/>
      <c r="K21" s="69"/>
      <c r="L21" s="69"/>
      <c r="M21" s="69"/>
      <c r="N21" s="45"/>
    </row>
    <row r="22" spans="1:14" s="3" customFormat="1" ht="77.25" customHeight="1" x14ac:dyDescent="0.3">
      <c r="A22" s="39" t="s">
        <v>54</v>
      </c>
      <c r="B22" s="55" t="s">
        <v>41</v>
      </c>
      <c r="C22" s="46" t="s">
        <v>71</v>
      </c>
      <c r="D22" s="11" t="s">
        <v>18</v>
      </c>
      <c r="E22" s="11" t="s">
        <v>19</v>
      </c>
      <c r="F22" s="11" t="s">
        <v>42</v>
      </c>
      <c r="G22" s="11" t="s">
        <v>33</v>
      </c>
      <c r="H22" s="5">
        <v>250</v>
      </c>
      <c r="I22" s="5">
        <v>0</v>
      </c>
      <c r="J22" s="5">
        <v>0</v>
      </c>
      <c r="K22" s="5">
        <v>0</v>
      </c>
      <c r="L22" s="5">
        <f t="shared" si="0"/>
        <v>0</v>
      </c>
      <c r="M22" s="5">
        <f t="shared" si="1"/>
        <v>250</v>
      </c>
      <c r="N22" s="39"/>
    </row>
    <row r="23" spans="1:14" s="3" customFormat="1" ht="13.8" x14ac:dyDescent="0.3">
      <c r="A23" s="39"/>
      <c r="B23" s="55"/>
      <c r="C23" s="47"/>
      <c r="D23" s="11" t="s">
        <v>18</v>
      </c>
      <c r="E23" s="11" t="s">
        <v>19</v>
      </c>
      <c r="F23" s="11" t="s">
        <v>42</v>
      </c>
      <c r="G23" s="11" t="s">
        <v>34</v>
      </c>
      <c r="H23" s="5">
        <v>250</v>
      </c>
      <c r="I23" s="5">
        <v>0</v>
      </c>
      <c r="J23" s="5">
        <v>0</v>
      </c>
      <c r="K23" s="5">
        <v>0</v>
      </c>
      <c r="L23" s="5">
        <f t="shared" si="0"/>
        <v>0</v>
      </c>
      <c r="M23" s="5">
        <f t="shared" si="1"/>
        <v>250</v>
      </c>
      <c r="N23" s="39"/>
    </row>
    <row r="24" spans="1:14" s="3" customFormat="1" ht="84" customHeight="1" x14ac:dyDescent="0.3">
      <c r="A24" s="32" t="s">
        <v>56</v>
      </c>
      <c r="B24" s="36" t="s">
        <v>57</v>
      </c>
      <c r="C24" s="29" t="s">
        <v>71</v>
      </c>
      <c r="D24" s="11" t="s">
        <v>18</v>
      </c>
      <c r="E24" s="11" t="s">
        <v>19</v>
      </c>
      <c r="F24" s="11" t="s">
        <v>58</v>
      </c>
      <c r="G24" s="11" t="s">
        <v>33</v>
      </c>
      <c r="H24" s="5">
        <v>0</v>
      </c>
      <c r="I24" s="5">
        <v>325</v>
      </c>
      <c r="J24" s="5">
        <v>0</v>
      </c>
      <c r="K24" s="5">
        <v>0</v>
      </c>
      <c r="L24" s="5">
        <f t="shared" si="0"/>
        <v>0</v>
      </c>
      <c r="M24" s="5">
        <f t="shared" si="1"/>
        <v>325</v>
      </c>
      <c r="N24" s="32"/>
    </row>
    <row r="25" spans="1:14" ht="33" customHeight="1" x14ac:dyDescent="0.3">
      <c r="A25" s="48" t="s">
        <v>59</v>
      </c>
      <c r="B25" s="50" t="s">
        <v>60</v>
      </c>
      <c r="C25" s="52" t="s">
        <v>71</v>
      </c>
      <c r="D25" s="64" t="s">
        <v>18</v>
      </c>
      <c r="E25" s="64" t="s">
        <v>19</v>
      </c>
      <c r="F25" s="64" t="s">
        <v>42</v>
      </c>
      <c r="G25" s="64" t="s">
        <v>74</v>
      </c>
      <c r="H25" s="70">
        <v>0</v>
      </c>
      <c r="I25" s="70">
        <v>500</v>
      </c>
      <c r="J25" s="70">
        <v>0</v>
      </c>
      <c r="K25" s="70">
        <v>0</v>
      </c>
      <c r="L25" s="68">
        <f t="shared" si="0"/>
        <v>0</v>
      </c>
      <c r="M25" s="68">
        <f t="shared" si="1"/>
        <v>500</v>
      </c>
      <c r="N25" s="48"/>
    </row>
    <row r="26" spans="1:14" ht="49.5" customHeight="1" x14ac:dyDescent="0.3">
      <c r="A26" s="49"/>
      <c r="B26" s="51"/>
      <c r="C26" s="53"/>
      <c r="D26" s="65"/>
      <c r="E26" s="65"/>
      <c r="F26" s="65"/>
      <c r="G26" s="65"/>
      <c r="H26" s="71"/>
      <c r="I26" s="71"/>
      <c r="J26" s="71"/>
      <c r="K26" s="71"/>
      <c r="L26" s="69"/>
      <c r="M26" s="69"/>
      <c r="N26" s="49"/>
    </row>
    <row r="27" spans="1:14" ht="49.5" customHeight="1" x14ac:dyDescent="0.3">
      <c r="A27" s="32" t="s">
        <v>66</v>
      </c>
      <c r="B27" s="30" t="s">
        <v>67</v>
      </c>
      <c r="C27" s="14" t="s">
        <v>71</v>
      </c>
      <c r="D27" s="11" t="s">
        <v>18</v>
      </c>
      <c r="E27" s="11" t="s">
        <v>19</v>
      </c>
      <c r="F27" s="11" t="s">
        <v>68</v>
      </c>
      <c r="G27" s="11" t="s">
        <v>33</v>
      </c>
      <c r="H27" s="31">
        <v>0</v>
      </c>
      <c r="I27" s="31">
        <v>0</v>
      </c>
      <c r="J27" s="31">
        <v>1200</v>
      </c>
      <c r="K27" s="31">
        <v>1200</v>
      </c>
      <c r="L27" s="31">
        <v>1200</v>
      </c>
      <c r="M27" s="31">
        <f>J27+K27+L27</f>
        <v>3600</v>
      </c>
      <c r="N27" s="7"/>
    </row>
    <row r="28" spans="1:14" ht="138.75" customHeight="1" x14ac:dyDescent="0.3">
      <c r="A28" s="32" t="s">
        <v>75</v>
      </c>
      <c r="B28" s="30" t="s">
        <v>76</v>
      </c>
      <c r="C28" s="13" t="s">
        <v>71</v>
      </c>
      <c r="D28" s="11" t="s">
        <v>18</v>
      </c>
      <c r="E28" s="11" t="s">
        <v>19</v>
      </c>
      <c r="F28" s="11" t="s">
        <v>77</v>
      </c>
      <c r="G28" s="11" t="s">
        <v>33</v>
      </c>
      <c r="H28" s="31">
        <v>0</v>
      </c>
      <c r="I28" s="31">
        <v>0</v>
      </c>
      <c r="J28" s="31">
        <v>34.81</v>
      </c>
      <c r="K28" s="31">
        <v>0</v>
      </c>
      <c r="L28" s="31">
        <v>0</v>
      </c>
      <c r="M28" s="31">
        <f>J28</f>
        <v>34.81</v>
      </c>
      <c r="N28" s="7"/>
    </row>
    <row r="31" spans="1:14" ht="30" customHeight="1" x14ac:dyDescent="0.3">
      <c r="A31" s="54" t="s">
        <v>72</v>
      </c>
      <c r="B31" s="54"/>
      <c r="C31" s="54"/>
      <c r="I31" s="38" t="s">
        <v>20</v>
      </c>
      <c r="J31" s="38"/>
    </row>
    <row r="32" spans="1:14" x14ac:dyDescent="0.3">
      <c r="A32" s="54"/>
      <c r="B32" s="54"/>
      <c r="C32" s="54"/>
    </row>
    <row r="34" ht="31.5" customHeight="1" x14ac:dyDescent="0.3"/>
  </sheetData>
  <mergeCells count="58">
    <mergeCell ref="N25:N26"/>
    <mergeCell ref="I25:I26"/>
    <mergeCell ref="J25:J26"/>
    <mergeCell ref="K25:K26"/>
    <mergeCell ref="L25:L26"/>
    <mergeCell ref="M25:M26"/>
    <mergeCell ref="D25:D26"/>
    <mergeCell ref="E25:E26"/>
    <mergeCell ref="F25:F26"/>
    <mergeCell ref="G25:G26"/>
    <mergeCell ref="H25:H26"/>
    <mergeCell ref="I20:I21"/>
    <mergeCell ref="J20:J21"/>
    <mergeCell ref="K20:K21"/>
    <mergeCell ref="L20:L21"/>
    <mergeCell ref="M20:M21"/>
    <mergeCell ref="D20:D21"/>
    <mergeCell ref="E20:E21"/>
    <mergeCell ref="F20:F21"/>
    <mergeCell ref="G20:G21"/>
    <mergeCell ref="H20:H21"/>
    <mergeCell ref="J14:J15"/>
    <mergeCell ref="K14:K15"/>
    <mergeCell ref="L14:L15"/>
    <mergeCell ref="M14:M15"/>
    <mergeCell ref="N14:N15"/>
    <mergeCell ref="C22:C23"/>
    <mergeCell ref="A22:A23"/>
    <mergeCell ref="B22:B23"/>
    <mergeCell ref="H1:N1"/>
    <mergeCell ref="D4:G4"/>
    <mergeCell ref="H4:M4"/>
    <mergeCell ref="A4:A5"/>
    <mergeCell ref="B4:B5"/>
    <mergeCell ref="C4:C5"/>
    <mergeCell ref="N4:N5"/>
    <mergeCell ref="D14:D15"/>
    <mergeCell ref="E14:E15"/>
    <mergeCell ref="F14:F15"/>
    <mergeCell ref="G14:G15"/>
    <mergeCell ref="H14:H15"/>
    <mergeCell ref="I14:I15"/>
    <mergeCell ref="I31:J31"/>
    <mergeCell ref="N22:N23"/>
    <mergeCell ref="B11:B12"/>
    <mergeCell ref="N11:N12"/>
    <mergeCell ref="A11:A12"/>
    <mergeCell ref="B20:B21"/>
    <mergeCell ref="C20:C21"/>
    <mergeCell ref="A14:A15"/>
    <mergeCell ref="B14:B15"/>
    <mergeCell ref="N20:N21"/>
    <mergeCell ref="A20:A21"/>
    <mergeCell ref="A25:A26"/>
    <mergeCell ref="B25:B26"/>
    <mergeCell ref="C25:C26"/>
    <mergeCell ref="C14:C15"/>
    <mergeCell ref="A31:C32"/>
  </mergeCells>
  <pageMargins left="0.70866141732283472" right="0.31496062992125984" top="0.74803149606299213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2016-02-25T02:48:35Z</dcterms:modified>
</cp:coreProperties>
</file>