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уточненный  (3)" sheetId="4" r:id="rId1"/>
  </sheets>
  <calcPr calcId="124519"/>
</workbook>
</file>

<file path=xl/calcChain.xml><?xml version="1.0" encoding="utf-8"?>
<calcChain xmlns="http://schemas.openxmlformats.org/spreadsheetml/2006/main">
  <c r="E30" i="4"/>
  <c r="E37"/>
  <c r="E39"/>
  <c r="E34" s="1"/>
  <c r="E87"/>
  <c r="E89"/>
  <c r="E58"/>
  <c r="H124"/>
  <c r="H123"/>
  <c r="H122"/>
  <c r="H121"/>
  <c r="G119"/>
  <c r="F119"/>
  <c r="E119"/>
  <c r="D119"/>
  <c r="H119" s="1"/>
  <c r="H117"/>
  <c r="H116"/>
  <c r="H115"/>
  <c r="H114"/>
  <c r="E112"/>
  <c r="D112"/>
  <c r="H112" s="1"/>
  <c r="G110"/>
  <c r="F110"/>
  <c r="E110"/>
  <c r="D110"/>
  <c r="H110" s="1"/>
  <c r="G109"/>
  <c r="F109"/>
  <c r="E109"/>
  <c r="D109"/>
  <c r="H109" s="1"/>
  <c r="G108"/>
  <c r="F108"/>
  <c r="E108"/>
  <c r="D108"/>
  <c r="H108" s="1"/>
  <c r="G107"/>
  <c r="G105" s="1"/>
  <c r="F107"/>
  <c r="E107"/>
  <c r="E105" s="1"/>
  <c r="D107"/>
  <c r="H107" s="1"/>
  <c r="F105"/>
  <c r="D105"/>
  <c r="H105" s="1"/>
  <c r="H103"/>
  <c r="H102"/>
  <c r="H101"/>
  <c r="H100"/>
  <c r="G98"/>
  <c r="F98"/>
  <c r="E98"/>
  <c r="D98"/>
  <c r="H98" s="1"/>
  <c r="H96"/>
  <c r="H95"/>
  <c r="H94"/>
  <c r="H93"/>
  <c r="G91"/>
  <c r="F91"/>
  <c r="E91"/>
  <c r="D91"/>
  <c r="H91" s="1"/>
  <c r="H89"/>
  <c r="H88"/>
  <c r="H87"/>
  <c r="H86"/>
  <c r="G84"/>
  <c r="F84"/>
  <c r="E84"/>
  <c r="D84"/>
  <c r="G82"/>
  <c r="F82"/>
  <c r="D82"/>
  <c r="G81"/>
  <c r="F81"/>
  <c r="E81"/>
  <c r="D81"/>
  <c r="H81" s="1"/>
  <c r="G80"/>
  <c r="F80"/>
  <c r="E80"/>
  <c r="D80"/>
  <c r="H80" s="1"/>
  <c r="G79"/>
  <c r="F79"/>
  <c r="F77" s="1"/>
  <c r="E79"/>
  <c r="D79"/>
  <c r="D77" s="1"/>
  <c r="G77"/>
  <c r="H75"/>
  <c r="H74"/>
  <c r="H73"/>
  <c r="H72"/>
  <c r="H70"/>
  <c r="H68"/>
  <c r="H67"/>
  <c r="H66"/>
  <c r="H65"/>
  <c r="H63"/>
  <c r="H61"/>
  <c r="E61"/>
  <c r="H59"/>
  <c r="H58"/>
  <c r="H57"/>
  <c r="G55"/>
  <c r="F55"/>
  <c r="D55"/>
  <c r="E53"/>
  <c r="H53" s="1"/>
  <c r="H52"/>
  <c r="H51"/>
  <c r="E51"/>
  <c r="H50"/>
  <c r="G48"/>
  <c r="F48"/>
  <c r="E48"/>
  <c r="D48"/>
  <c r="H48" s="1"/>
  <c r="G46"/>
  <c r="F46"/>
  <c r="D46"/>
  <c r="G45"/>
  <c r="F45"/>
  <c r="E45"/>
  <c r="D45"/>
  <c r="H45" s="1"/>
  <c r="G44"/>
  <c r="F44"/>
  <c r="E44"/>
  <c r="D44"/>
  <c r="H44" s="1"/>
  <c r="G43"/>
  <c r="F43"/>
  <c r="E43"/>
  <c r="D43"/>
  <c r="H43" s="1"/>
  <c r="F41"/>
  <c r="D41"/>
  <c r="H39"/>
  <c r="H38"/>
  <c r="H37"/>
  <c r="H36"/>
  <c r="G34"/>
  <c r="F34"/>
  <c r="D34"/>
  <c r="H32"/>
  <c r="E32"/>
  <c r="H31"/>
  <c r="H30"/>
  <c r="E29"/>
  <c r="H29" s="1"/>
  <c r="G27"/>
  <c r="F27"/>
  <c r="E27"/>
  <c r="D27"/>
  <c r="G25"/>
  <c r="F25"/>
  <c r="E25"/>
  <c r="D25"/>
  <c r="G24"/>
  <c r="F24"/>
  <c r="E24"/>
  <c r="D24"/>
  <c r="H24" s="1"/>
  <c r="G23"/>
  <c r="F23"/>
  <c r="E23"/>
  <c r="D23"/>
  <c r="G22"/>
  <c r="F22"/>
  <c r="F20" s="1"/>
  <c r="E22"/>
  <c r="D22"/>
  <c r="D20" s="1"/>
  <c r="G20"/>
  <c r="G18"/>
  <c r="F18"/>
  <c r="D18"/>
  <c r="G17"/>
  <c r="F17"/>
  <c r="E17"/>
  <c r="D17"/>
  <c r="H17" s="1"/>
  <c r="G16"/>
  <c r="F16"/>
  <c r="E16"/>
  <c r="D16"/>
  <c r="G15"/>
  <c r="F15"/>
  <c r="F13" s="1"/>
  <c r="E15"/>
  <c r="D15"/>
  <c r="D13" s="1"/>
  <c r="G13"/>
  <c r="H27" l="1"/>
  <c r="H23"/>
  <c r="E20"/>
  <c r="H34"/>
  <c r="H20"/>
  <c r="H25"/>
  <c r="H84"/>
  <c r="H16"/>
  <c r="E41"/>
  <c r="H82"/>
  <c r="H41"/>
  <c r="H15"/>
  <c r="H22"/>
  <c r="H79"/>
  <c r="E46"/>
  <c r="E55"/>
  <c r="H55" s="1"/>
  <c r="E82"/>
  <c r="E77" s="1"/>
  <c r="H77" s="1"/>
  <c r="E18" l="1"/>
  <c r="H46"/>
  <c r="E13" l="1"/>
  <c r="H13" s="1"/>
  <c r="H18"/>
</calcChain>
</file>

<file path=xl/sharedStrings.xml><?xml version="1.0" encoding="utf-8"?>
<sst xmlns="http://schemas.openxmlformats.org/spreadsheetml/2006/main" count="160" uniqueCount="55">
  <si>
    <t xml:space="preserve">от «03» октября 2013 г. № 235»  </t>
  </si>
  <si>
    <t xml:space="preserve">                                                                                                                                          </t>
  </si>
  <si>
    <t>Информация о ресурсном обеспечении и прогнозной оценке расходов на реализацию целей муниципальной программы муниципального образования города Шарыпово Красноярского края с учетом источников финансирования, в том числе средств федерального бюджета и краевого бюджета.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</si>
  <si>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</si>
  <si>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</si>
  <si>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</si>
  <si>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</t>
  </si>
  <si>
    <t>2014год</t>
  </si>
  <si>
    <t>2015 год</t>
  </si>
  <si>
    <t>2016год</t>
  </si>
  <si>
    <t>2017год</t>
  </si>
  <si>
    <t>Итого на 2014-2017годы</t>
  </si>
  <si>
    <t>Муниципальная программа</t>
  </si>
  <si>
    <t xml:space="preserve">«Развитие культуры» на 2014-2016гг. </t>
  </si>
  <si>
    <t xml:space="preserve">Всего                    </t>
  </si>
  <si>
    <t xml:space="preserve">в том числе:             </t>
  </si>
  <si>
    <t xml:space="preserve">федеральный бюджет (*)   </t>
  </si>
  <si>
    <t xml:space="preserve">краевой бюджет  (**)         </t>
  </si>
  <si>
    <t xml:space="preserve">внебюджетные  источники                 </t>
  </si>
  <si>
    <t xml:space="preserve">городской бюджет    </t>
  </si>
  <si>
    <t>юридические лица</t>
  </si>
  <si>
    <t>Подпрограмма 1</t>
  </si>
  <si>
    <t> «Сохранение культурного наследие»</t>
  </si>
  <si>
    <t xml:space="preserve">краевой бюджет           </t>
  </si>
  <si>
    <t>Задача 1</t>
  </si>
  <si>
    <t>«Развитие Библиотечного дела»</t>
  </si>
  <si>
    <t xml:space="preserve">Всего      </t>
  </si>
  <si>
    <t>Задача 2</t>
  </si>
  <si>
    <t>«Развитие музейного дела»</t>
  </si>
  <si>
    <t>Подпрограмма 2</t>
  </si>
  <si>
    <t>«Поддержка искусства и народного творчества»</t>
  </si>
  <si>
    <t xml:space="preserve">в том числе:      </t>
  </si>
  <si>
    <t>Задача 2 </t>
  </si>
  <si>
    <t>«Сохранение и развитие традиционной народной культуры</t>
  </si>
  <si>
    <t>Задача 3</t>
  </si>
  <si>
    <t>«Поддержка творческих инициатив населения, творческих союзов и организаций»</t>
  </si>
  <si>
    <t>Задача 4</t>
  </si>
  <si>
    <t>«Организация и проведение культурных событий, в том числе на межрегиональном и международном уровне»</t>
  </si>
  <si>
    <t>Подпрограмма 3</t>
  </si>
  <si>
    <t> «Обеспечение условий реализации программы и прочие мероприятия»</t>
  </si>
  <si>
    <t>«Развитие системы непрерывного профессионального образования в области культуры»</t>
  </si>
  <si>
    <t>«Внедрение информационно-комуникационных технологий в отросли «культура», развитие информационных ресурсов»</t>
  </si>
  <si>
    <t>Задача 3 </t>
  </si>
  <si>
    <t>«Развитие инфраструктуры отрасли «культуры»</t>
  </si>
  <si>
    <t>федеральный бюджет (*)   </t>
  </si>
  <si>
    <t xml:space="preserve">внебюджетные  источники           </t>
  </si>
  <si>
    <t>Подпрограмма 4</t>
  </si>
  <si>
    <t xml:space="preserve"> «Развитие архивного дела в  городе Шарыпово»</t>
  </si>
  <si>
    <t>«Создание нормативных условий хранения архивных документов, исключающих их хищение и утрату»</t>
  </si>
  <si>
    <t xml:space="preserve">внебюджетные  источники        </t>
  </si>
  <si>
    <t>«Формирование современной информационно-технической инфраструктуры архива города»</t>
  </si>
  <si>
    <t xml:space="preserve">Начальник Отдела культуры </t>
  </si>
  <si>
    <t>Администрации города Шарыпово                                                                                                             Н.В.Гамалюк</t>
  </si>
  <si>
    <t>Ю.В.Рудь</t>
  </si>
  <si>
    <t xml:space="preserve">Приложение №5 к    постановлению 
Администрации города Шарыпово                                                                                                                                                                                       от «16»10.2015 г. №184
Приложение № 16 к муниципальной программе
 «Развитие  культуры»  на 2014-2017гг.
от «03» октября 2013 г. № 235»  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</si>
</sst>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horizontal="right" vertical="distributed" wrapText="1"/>
    </xf>
    <xf numFmtId="0" fontId="2" fillId="2" borderId="0" xfId="0" applyFont="1" applyFill="1" applyAlignment="1">
      <alignment horizontal="right" vertical="distributed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 indent="15"/>
    </xf>
    <xf numFmtId="0" fontId="4" fillId="2" borderId="14" xfId="0" applyFont="1" applyFill="1" applyBorder="1" applyAlignment="1">
      <alignment horizontal="center" vertical="distributed"/>
    </xf>
    <xf numFmtId="0" fontId="2" fillId="2" borderId="14" xfId="0" applyFont="1" applyFill="1" applyBorder="1" applyAlignment="1">
      <alignment vertical="distributed"/>
    </xf>
    <xf numFmtId="0" fontId="2" fillId="2" borderId="0" xfId="0" applyFont="1" applyFill="1" applyAlignment="1">
      <alignment vertical="distributed"/>
    </xf>
    <xf numFmtId="0" fontId="5" fillId="2" borderId="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2" fontId="6" fillId="2" borderId="5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vertical="top"/>
    </xf>
    <xf numFmtId="2" fontId="5" fillId="2" borderId="5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/>
    <xf numFmtId="0" fontId="5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top"/>
    </xf>
    <xf numFmtId="2" fontId="7" fillId="2" borderId="5" xfId="0" applyNumberFormat="1" applyFont="1" applyFill="1" applyBorder="1" applyAlignment="1">
      <alignment vertical="top" wrapText="1"/>
    </xf>
    <xf numFmtId="2" fontId="5" fillId="2" borderId="5" xfId="0" applyNumberFormat="1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vertical="center" wrapText="1"/>
    </xf>
    <xf numFmtId="2" fontId="5" fillId="2" borderId="10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2" fontId="5" fillId="2" borderId="10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5" fillId="2" borderId="11" xfId="0" applyNumberFormat="1" applyFont="1" applyFill="1" applyBorder="1" applyAlignment="1">
      <alignment vertical="center" wrapText="1"/>
    </xf>
    <xf numFmtId="2" fontId="5" fillId="2" borderId="4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N130"/>
  <sheetViews>
    <sheetView tabSelected="1" topLeftCell="A85" workbookViewId="0">
      <selection sqref="A1:XFD1048576"/>
    </sheetView>
  </sheetViews>
  <sheetFormatPr defaultRowHeight="15"/>
  <cols>
    <col min="1" max="1" width="16.140625" style="2" customWidth="1"/>
    <col min="2" max="2" width="23.42578125" style="2" customWidth="1"/>
    <col min="3" max="3" width="25.5703125" style="2" customWidth="1"/>
    <col min="4" max="4" width="13.42578125" style="2" customWidth="1"/>
    <col min="5" max="6" width="13.85546875" style="2" customWidth="1"/>
    <col min="7" max="7" width="12.85546875" style="2" customWidth="1"/>
    <col min="8" max="8" width="17.28515625" style="2" customWidth="1"/>
    <col min="9" max="16384" width="9.140625" style="2"/>
  </cols>
  <sheetData>
    <row r="2" spans="1:14" ht="15.75">
      <c r="A2" s="1"/>
      <c r="D2" s="3" t="s">
        <v>54</v>
      </c>
      <c r="E2" s="4"/>
      <c r="F2" s="4"/>
      <c r="G2" s="4"/>
      <c r="H2" s="4"/>
    </row>
    <row r="3" spans="1:14" ht="15.75">
      <c r="A3" s="5"/>
      <c r="D3" s="4"/>
      <c r="E3" s="4"/>
      <c r="F3" s="4"/>
      <c r="G3" s="4"/>
      <c r="H3" s="4"/>
    </row>
    <row r="4" spans="1:14" ht="15.75">
      <c r="A4" s="5"/>
      <c r="D4" s="4"/>
      <c r="E4" s="4"/>
      <c r="F4" s="4"/>
      <c r="G4" s="4"/>
      <c r="H4" s="4"/>
    </row>
    <row r="5" spans="1:14" ht="15.75">
      <c r="A5" s="5"/>
      <c r="D5" s="4"/>
      <c r="E5" s="4"/>
      <c r="F5" s="4"/>
      <c r="G5" s="4"/>
      <c r="H5" s="4"/>
    </row>
    <row r="6" spans="1:14" ht="16.5">
      <c r="A6" s="6"/>
      <c r="D6" s="4"/>
      <c r="E6" s="4"/>
      <c r="F6" s="4"/>
      <c r="G6" s="4"/>
      <c r="H6" s="4"/>
    </row>
    <row r="7" spans="1:14" ht="16.5">
      <c r="A7" s="6"/>
      <c r="D7" s="4"/>
      <c r="E7" s="4"/>
      <c r="F7" s="4"/>
      <c r="G7" s="4"/>
      <c r="H7" s="4"/>
    </row>
    <row r="8" spans="1:14" ht="15.75">
      <c r="A8" s="7" t="s">
        <v>0</v>
      </c>
    </row>
    <row r="9" spans="1:14" ht="15.75">
      <c r="A9" s="7" t="s">
        <v>1</v>
      </c>
    </row>
    <row r="10" spans="1:14" ht="64.5" customHeight="1" thickBot="1">
      <c r="A10" s="8" t="s">
        <v>2</v>
      </c>
      <c r="B10" s="9"/>
      <c r="C10" s="9"/>
      <c r="D10" s="9"/>
      <c r="E10" s="9"/>
      <c r="F10" s="9"/>
      <c r="G10" s="9"/>
      <c r="H10" s="9"/>
      <c r="I10" s="10"/>
      <c r="J10" s="10"/>
      <c r="K10" s="10"/>
      <c r="L10" s="10"/>
      <c r="M10" s="10"/>
      <c r="N10" s="10"/>
    </row>
    <row r="11" spans="1:14" ht="30.75" customHeight="1" thickBot="1">
      <c r="A11" s="11" t="s">
        <v>3</v>
      </c>
      <c r="B11" s="11" t="s">
        <v>4</v>
      </c>
      <c r="C11" s="11" t="s">
        <v>5</v>
      </c>
      <c r="D11" s="12" t="s">
        <v>6</v>
      </c>
      <c r="E11" s="13"/>
      <c r="F11" s="13"/>
      <c r="G11" s="13"/>
      <c r="H11" s="14"/>
    </row>
    <row r="12" spans="1:14" ht="26.25" thickBot="1">
      <c r="A12" s="15"/>
      <c r="B12" s="15"/>
      <c r="C12" s="15"/>
      <c r="D12" s="16" t="s">
        <v>7</v>
      </c>
      <c r="E12" s="17" t="s">
        <v>8</v>
      </c>
      <c r="F12" s="17" t="s">
        <v>9</v>
      </c>
      <c r="G12" s="17" t="s">
        <v>10</v>
      </c>
      <c r="H12" s="17" t="s">
        <v>11</v>
      </c>
    </row>
    <row r="13" spans="1:14" ht="15.75" thickBot="1">
      <c r="A13" s="11" t="s">
        <v>12</v>
      </c>
      <c r="B13" s="11" t="s">
        <v>13</v>
      </c>
      <c r="C13" s="18" t="s">
        <v>14</v>
      </c>
      <c r="D13" s="19">
        <f>D15+D16+D17+D18</f>
        <v>68210.16</v>
      </c>
      <c r="E13" s="19">
        <f t="shared" ref="E13:G13" si="0">E15+E16+E17+E18</f>
        <v>75741.05</v>
      </c>
      <c r="F13" s="19">
        <f t="shared" si="0"/>
        <v>65066.53</v>
      </c>
      <c r="G13" s="19">
        <f t="shared" si="0"/>
        <v>65066.53</v>
      </c>
      <c r="H13" s="29">
        <f>D13+E13+F13+G13</f>
        <v>274084.27</v>
      </c>
    </row>
    <row r="14" spans="1:14" ht="15.75" thickBot="1">
      <c r="A14" s="20"/>
      <c r="B14" s="20"/>
      <c r="C14" s="18" t="s">
        <v>15</v>
      </c>
      <c r="D14" s="21"/>
      <c r="E14" s="22"/>
      <c r="F14" s="21"/>
      <c r="G14" s="21"/>
      <c r="H14" s="23"/>
      <c r="J14" s="24"/>
    </row>
    <row r="15" spans="1:14" ht="18.75" customHeight="1" thickBot="1">
      <c r="A15" s="20"/>
      <c r="B15" s="20"/>
      <c r="C15" s="18" t="s">
        <v>16</v>
      </c>
      <c r="D15" s="21">
        <f>D22+D43+D79+D107</f>
        <v>0</v>
      </c>
      <c r="E15" s="21">
        <f t="shared" ref="E15:G15" si="1">E22+E43+E79+E107</f>
        <v>6.8</v>
      </c>
      <c r="F15" s="21">
        <f t="shared" si="1"/>
        <v>7.5</v>
      </c>
      <c r="G15" s="21">
        <f t="shared" si="1"/>
        <v>7.5</v>
      </c>
      <c r="H15" s="23">
        <f>D15+E15+F15+G15</f>
        <v>21.8</v>
      </c>
      <c r="I15" s="24"/>
    </row>
    <row r="16" spans="1:14" ht="21" customHeight="1" thickBot="1">
      <c r="A16" s="20"/>
      <c r="B16" s="20"/>
      <c r="C16" s="18" t="s">
        <v>17</v>
      </c>
      <c r="D16" s="21">
        <f t="shared" ref="D16:G18" si="2">D23+D44+D80+D108</f>
        <v>4196.92</v>
      </c>
      <c r="E16" s="21">
        <f t="shared" si="2"/>
        <v>11166.79</v>
      </c>
      <c r="F16" s="21">
        <f t="shared" si="2"/>
        <v>213.2</v>
      </c>
      <c r="G16" s="21">
        <f t="shared" si="2"/>
        <v>213.2</v>
      </c>
      <c r="H16" s="23">
        <f t="shared" ref="H16:H18" si="3">D16+E16+F16+G16</f>
        <v>15790.110000000002</v>
      </c>
      <c r="J16" s="24"/>
    </row>
    <row r="17" spans="1:11" ht="27.75" customHeight="1" thickBot="1">
      <c r="A17" s="20"/>
      <c r="B17" s="20"/>
      <c r="C17" s="18" t="s">
        <v>18</v>
      </c>
      <c r="D17" s="21">
        <f t="shared" si="2"/>
        <v>4422.57</v>
      </c>
      <c r="E17" s="21">
        <f t="shared" si="2"/>
        <v>6308.13</v>
      </c>
      <c r="F17" s="21">
        <f t="shared" si="2"/>
        <v>3308.1299999999997</v>
      </c>
      <c r="G17" s="21">
        <f t="shared" si="2"/>
        <v>3308.1299999999997</v>
      </c>
      <c r="H17" s="23">
        <f t="shared" si="3"/>
        <v>17346.96</v>
      </c>
      <c r="J17" s="24"/>
    </row>
    <row r="18" spans="1:11" ht="20.25" customHeight="1" thickBot="1">
      <c r="A18" s="20"/>
      <c r="B18" s="20"/>
      <c r="C18" s="18" t="s">
        <v>19</v>
      </c>
      <c r="D18" s="21">
        <f t="shared" si="2"/>
        <v>59590.67</v>
      </c>
      <c r="E18" s="21">
        <f t="shared" si="2"/>
        <v>58259.33</v>
      </c>
      <c r="F18" s="21">
        <f t="shared" si="2"/>
        <v>61537.7</v>
      </c>
      <c r="G18" s="21">
        <f t="shared" si="2"/>
        <v>61537.7</v>
      </c>
      <c r="H18" s="23">
        <f t="shared" si="3"/>
        <v>240925.40000000002</v>
      </c>
    </row>
    <row r="19" spans="1:11" ht="15.75" thickBot="1">
      <c r="A19" s="25"/>
      <c r="B19" s="15"/>
      <c r="C19" s="18" t="s">
        <v>20</v>
      </c>
      <c r="D19" s="26"/>
      <c r="E19" s="26"/>
      <c r="F19" s="26"/>
      <c r="G19" s="26"/>
      <c r="H19" s="16"/>
    </row>
    <row r="20" spans="1:11" ht="30" customHeight="1" thickBot="1">
      <c r="A20" s="27" t="s">
        <v>21</v>
      </c>
      <c r="B20" s="28" t="s">
        <v>22</v>
      </c>
      <c r="C20" s="18" t="s">
        <v>14</v>
      </c>
      <c r="D20" s="19">
        <f>D22+D23+D24+D25</f>
        <v>15906.32</v>
      </c>
      <c r="E20" s="19">
        <f>E22+E23+E24+E25</f>
        <v>21112.720000000001</v>
      </c>
      <c r="F20" s="19">
        <f>F22+F23+F24+F25</f>
        <v>18065.579999999998</v>
      </c>
      <c r="G20" s="19">
        <f>G22+G23+G24+G25</f>
        <v>18065.579999999998</v>
      </c>
      <c r="H20" s="29">
        <f>D20+E20+F20+G20</f>
        <v>73150.2</v>
      </c>
    </row>
    <row r="21" spans="1:11" ht="15.75" thickBot="1">
      <c r="A21" s="30"/>
      <c r="B21" s="30"/>
      <c r="C21" s="18" t="s">
        <v>15</v>
      </c>
      <c r="D21" s="21"/>
      <c r="E21" s="21"/>
      <c r="F21" s="21"/>
      <c r="G21" s="21"/>
      <c r="H21" s="23"/>
    </row>
    <row r="22" spans="1:11" ht="15.75" thickBot="1">
      <c r="A22" s="31"/>
      <c r="B22" s="31"/>
      <c r="C22" s="18" t="s">
        <v>16</v>
      </c>
      <c r="D22" s="21">
        <f>D29+D36</f>
        <v>0</v>
      </c>
      <c r="E22" s="21">
        <f>E29+E36</f>
        <v>6.8</v>
      </c>
      <c r="F22" s="21">
        <f>F29+F36</f>
        <v>7.5</v>
      </c>
      <c r="G22" s="21">
        <f>G29+G36</f>
        <v>7.5</v>
      </c>
      <c r="H22" s="23">
        <f>D22+E22+F22+G22</f>
        <v>21.8</v>
      </c>
      <c r="I22" s="24"/>
    </row>
    <row r="23" spans="1:11" ht="15.75" thickBot="1">
      <c r="A23" s="31"/>
      <c r="B23" s="31"/>
      <c r="C23" s="18" t="s">
        <v>23</v>
      </c>
      <c r="D23" s="21">
        <f>D30+D37</f>
        <v>1029.3399999999999</v>
      </c>
      <c r="E23" s="21">
        <f>E30+E37</f>
        <v>3095.75</v>
      </c>
      <c r="F23" s="21">
        <f t="shared" ref="F23:G25" si="4">F30+F37</f>
        <v>0</v>
      </c>
      <c r="G23" s="21">
        <f t="shared" si="4"/>
        <v>0</v>
      </c>
      <c r="H23" s="23">
        <f t="shared" ref="H23:H25" si="5">D23+E23+F23+G23</f>
        <v>4125.09</v>
      </c>
      <c r="J23" s="24"/>
    </row>
    <row r="24" spans="1:11" ht="15.75" thickBot="1">
      <c r="A24" s="31"/>
      <c r="B24" s="31"/>
      <c r="C24" s="18" t="s">
        <v>18</v>
      </c>
      <c r="D24" s="21">
        <f>D31+D38</f>
        <v>175.37</v>
      </c>
      <c r="E24" s="21">
        <f t="shared" ref="E24:E25" si="6">E31+E38</f>
        <v>1312.6</v>
      </c>
      <c r="F24" s="21">
        <f t="shared" si="4"/>
        <v>112.6</v>
      </c>
      <c r="G24" s="21">
        <f t="shared" si="4"/>
        <v>112.6</v>
      </c>
      <c r="H24" s="23">
        <f t="shared" si="5"/>
        <v>1713.1699999999996</v>
      </c>
    </row>
    <row r="25" spans="1:11" ht="15.75" thickBot="1">
      <c r="A25" s="31"/>
      <c r="B25" s="31"/>
      <c r="C25" s="18" t="s">
        <v>19</v>
      </c>
      <c r="D25" s="21">
        <f>D32+D39</f>
        <v>14701.61</v>
      </c>
      <c r="E25" s="21">
        <f t="shared" si="6"/>
        <v>16697.57</v>
      </c>
      <c r="F25" s="21">
        <f t="shared" si="4"/>
        <v>17945.48</v>
      </c>
      <c r="G25" s="21">
        <f t="shared" si="4"/>
        <v>17945.48</v>
      </c>
      <c r="H25" s="23">
        <f t="shared" si="5"/>
        <v>67290.14</v>
      </c>
      <c r="J25" s="24"/>
    </row>
    <row r="26" spans="1:11" ht="22.5" customHeight="1" thickBot="1">
      <c r="A26" s="32"/>
      <c r="B26" s="32"/>
      <c r="C26" s="18" t="s">
        <v>20</v>
      </c>
      <c r="D26" s="21"/>
      <c r="E26" s="21"/>
      <c r="F26" s="21"/>
      <c r="G26" s="21"/>
      <c r="H26" s="23"/>
    </row>
    <row r="27" spans="1:11" ht="15.75" thickBot="1">
      <c r="A27" s="33" t="s">
        <v>24</v>
      </c>
      <c r="B27" s="28" t="s">
        <v>25</v>
      </c>
      <c r="C27" s="18" t="s">
        <v>26</v>
      </c>
      <c r="D27" s="19">
        <f>D29+D30+D31+D32</f>
        <v>13080.58</v>
      </c>
      <c r="E27" s="19">
        <f>E29+E30+E31+E32</f>
        <v>14856.529999999999</v>
      </c>
      <c r="F27" s="19">
        <f>F29+F30+F31+F32</f>
        <v>13038.9</v>
      </c>
      <c r="G27" s="19">
        <f>G29+G30+G31+G32</f>
        <v>13038.9</v>
      </c>
      <c r="H27" s="29">
        <f>D27+E27+F27+G27</f>
        <v>54014.91</v>
      </c>
    </row>
    <row r="28" spans="1:11" ht="15.75" thickBot="1">
      <c r="A28" s="34"/>
      <c r="B28" s="30"/>
      <c r="C28" s="18" t="s">
        <v>15</v>
      </c>
      <c r="D28" s="19"/>
      <c r="E28" s="19"/>
      <c r="F28" s="19"/>
      <c r="G28" s="19"/>
      <c r="H28" s="29"/>
    </row>
    <row r="29" spans="1:11" ht="29.25" customHeight="1" thickBot="1">
      <c r="A29" s="34"/>
      <c r="B29" s="30"/>
      <c r="C29" s="18" t="s">
        <v>16</v>
      </c>
      <c r="D29" s="21">
        <v>0</v>
      </c>
      <c r="E29" s="21">
        <f>7.5-0.7</f>
        <v>6.8</v>
      </c>
      <c r="F29" s="21">
        <v>7.5</v>
      </c>
      <c r="G29" s="21">
        <v>7.5</v>
      </c>
      <c r="H29" s="23">
        <f>D29+E29+F29+G29</f>
        <v>21.8</v>
      </c>
    </row>
    <row r="30" spans="1:11" ht="26.25" customHeight="1" thickBot="1">
      <c r="A30" s="34"/>
      <c r="B30" s="30"/>
      <c r="C30" s="18" t="s">
        <v>23</v>
      </c>
      <c r="D30" s="21">
        <v>835.05</v>
      </c>
      <c r="E30" s="21">
        <f>625.81+1363.67+234.17+0.7+354.92</f>
        <v>2579.27</v>
      </c>
      <c r="F30" s="21">
        <v>0</v>
      </c>
      <c r="G30" s="21">
        <v>0</v>
      </c>
      <c r="H30" s="23">
        <f>D30+E30+F30+G30</f>
        <v>3414.3199999999997</v>
      </c>
      <c r="J30" s="24"/>
    </row>
    <row r="31" spans="1:11" ht="33.75" customHeight="1" thickBot="1">
      <c r="A31" s="34"/>
      <c r="B31" s="30"/>
      <c r="C31" s="18" t="s">
        <v>18</v>
      </c>
      <c r="D31" s="21">
        <v>99</v>
      </c>
      <c r="E31" s="21">
        <v>344.6</v>
      </c>
      <c r="F31" s="21">
        <v>44.6</v>
      </c>
      <c r="G31" s="21">
        <v>44.6</v>
      </c>
      <c r="H31" s="23">
        <f>D31+E31+F31+G31</f>
        <v>532.80000000000007</v>
      </c>
      <c r="J31" s="24"/>
      <c r="K31" s="24"/>
    </row>
    <row r="32" spans="1:11" ht="26.25" customHeight="1" thickBot="1">
      <c r="A32" s="34"/>
      <c r="B32" s="30"/>
      <c r="C32" s="18" t="s">
        <v>19</v>
      </c>
      <c r="D32" s="21">
        <v>12146.53</v>
      </c>
      <c r="E32" s="21">
        <f>12986.8+448.89-165.89+17.23+2.5-1363.67</f>
        <v>11925.859999999999</v>
      </c>
      <c r="F32" s="21">
        <v>12986.8</v>
      </c>
      <c r="G32" s="21">
        <v>12986.8</v>
      </c>
      <c r="H32" s="23">
        <f>D32+E32+F32+G32</f>
        <v>50045.990000000005</v>
      </c>
    </row>
    <row r="33" spans="1:11" ht="26.25" customHeight="1" thickBot="1">
      <c r="A33" s="35"/>
      <c r="B33" s="36"/>
      <c r="C33" s="18" t="s">
        <v>20</v>
      </c>
      <c r="D33" s="21"/>
      <c r="E33" s="21"/>
      <c r="F33" s="21"/>
      <c r="G33" s="21"/>
      <c r="H33" s="23"/>
    </row>
    <row r="34" spans="1:11" ht="15.75" thickBot="1">
      <c r="A34" s="33" t="s">
        <v>27</v>
      </c>
      <c r="B34" s="28" t="s">
        <v>28</v>
      </c>
      <c r="C34" s="18" t="s">
        <v>14</v>
      </c>
      <c r="D34" s="19">
        <f>D36+D37+D38+D39</f>
        <v>2825.74</v>
      </c>
      <c r="E34" s="19">
        <f>E36+E37+E38+E39</f>
        <v>6256.1900000000005</v>
      </c>
      <c r="F34" s="19">
        <f>F36+F37+F38+F39</f>
        <v>5026.68</v>
      </c>
      <c r="G34" s="19">
        <f>G36+G37+G38+G39</f>
        <v>5026.68</v>
      </c>
      <c r="H34" s="29">
        <f>D34+E34+F34+G34</f>
        <v>19135.29</v>
      </c>
    </row>
    <row r="35" spans="1:11" ht="26.25" customHeight="1" thickBot="1">
      <c r="A35" s="34"/>
      <c r="B35" s="30"/>
      <c r="C35" s="18" t="s">
        <v>15</v>
      </c>
      <c r="D35" s="21"/>
      <c r="E35" s="21"/>
      <c r="F35" s="21"/>
      <c r="G35" s="21"/>
      <c r="H35" s="23"/>
    </row>
    <row r="36" spans="1:11" ht="22.5" customHeight="1" thickBot="1">
      <c r="A36" s="34"/>
      <c r="B36" s="30"/>
      <c r="C36" s="18" t="s">
        <v>16</v>
      </c>
      <c r="D36" s="21">
        <v>0</v>
      </c>
      <c r="E36" s="21">
        <v>0</v>
      </c>
      <c r="F36" s="21">
        <v>0</v>
      </c>
      <c r="G36" s="21">
        <v>0</v>
      </c>
      <c r="H36" s="23">
        <f>D36+E36+F36+G36</f>
        <v>0</v>
      </c>
    </row>
    <row r="37" spans="1:11" ht="26.25" customHeight="1" thickBot="1">
      <c r="A37" s="34"/>
      <c r="B37" s="31"/>
      <c r="C37" s="18" t="s">
        <v>23</v>
      </c>
      <c r="D37" s="21">
        <v>194.29</v>
      </c>
      <c r="E37" s="21">
        <f>113.95+306.97+95.55+0.01</f>
        <v>516.48</v>
      </c>
      <c r="F37" s="21">
        <v>0</v>
      </c>
      <c r="G37" s="21">
        <v>0</v>
      </c>
      <c r="H37" s="23">
        <f>D37+E37+F37+G37</f>
        <v>710.77</v>
      </c>
      <c r="J37" s="24"/>
    </row>
    <row r="38" spans="1:11" ht="27" customHeight="1" thickBot="1">
      <c r="A38" s="31"/>
      <c r="B38" s="31"/>
      <c r="C38" s="18" t="s">
        <v>18</v>
      </c>
      <c r="D38" s="21">
        <v>76.37</v>
      </c>
      <c r="E38" s="21">
        <v>968</v>
      </c>
      <c r="F38" s="21">
        <v>68</v>
      </c>
      <c r="G38" s="21">
        <v>68</v>
      </c>
      <c r="H38" s="23">
        <f>D38+E38+F38+G38</f>
        <v>1180.3699999999999</v>
      </c>
      <c r="J38" s="24"/>
    </row>
    <row r="39" spans="1:11" ht="26.25" customHeight="1" thickBot="1">
      <c r="A39" s="31"/>
      <c r="B39" s="31"/>
      <c r="C39" s="18" t="s">
        <v>19</v>
      </c>
      <c r="D39" s="21">
        <v>2555.08</v>
      </c>
      <c r="E39" s="21">
        <f>4948.68+130-306.97</f>
        <v>4771.71</v>
      </c>
      <c r="F39" s="21">
        <v>4958.68</v>
      </c>
      <c r="G39" s="21">
        <v>4958.68</v>
      </c>
      <c r="H39" s="23">
        <f>D39+E39+F39+G39</f>
        <v>17244.150000000001</v>
      </c>
    </row>
    <row r="40" spans="1:11" ht="26.25" customHeight="1" thickBot="1">
      <c r="A40" s="32"/>
      <c r="B40" s="32"/>
      <c r="C40" s="18" t="s">
        <v>20</v>
      </c>
      <c r="D40" s="21"/>
      <c r="E40" s="21"/>
      <c r="F40" s="21"/>
      <c r="G40" s="21"/>
      <c r="H40" s="23"/>
    </row>
    <row r="41" spans="1:11" ht="15.75" thickBot="1">
      <c r="A41" s="28" t="s">
        <v>29</v>
      </c>
      <c r="B41" s="28" t="s">
        <v>30</v>
      </c>
      <c r="C41" s="18" t="s">
        <v>26</v>
      </c>
      <c r="D41" s="19">
        <f>D43+D44+D45+D46</f>
        <v>22588.300000000003</v>
      </c>
      <c r="E41" s="19">
        <f>E43+E44+E45+E46</f>
        <v>25289.4</v>
      </c>
      <c r="F41" s="19">
        <f>F43+F44+F45+F46</f>
        <v>19510.829999999998</v>
      </c>
      <c r="G41" s="19">
        <v>19510.830000000002</v>
      </c>
      <c r="H41" s="29">
        <f>D41+E41+F41+G41</f>
        <v>86899.36</v>
      </c>
    </row>
    <row r="42" spans="1:11" ht="26.25" customHeight="1" thickBot="1">
      <c r="A42" s="30"/>
      <c r="B42" s="30"/>
      <c r="C42" s="18" t="s">
        <v>31</v>
      </c>
      <c r="D42" s="21"/>
      <c r="E42" s="21"/>
      <c r="F42" s="21"/>
      <c r="G42" s="21"/>
      <c r="H42" s="23"/>
    </row>
    <row r="43" spans="1:11" ht="22.5" customHeight="1" thickBot="1">
      <c r="A43" s="30"/>
      <c r="B43" s="30"/>
      <c r="C43" s="18" t="s">
        <v>16</v>
      </c>
      <c r="D43" s="21">
        <f>D50+D57</f>
        <v>0</v>
      </c>
      <c r="E43" s="21">
        <f>E50+E57</f>
        <v>0</v>
      </c>
      <c r="F43" s="21">
        <f>F50+F57</f>
        <v>0</v>
      </c>
      <c r="G43" s="21">
        <f>G50+G57</f>
        <v>0</v>
      </c>
      <c r="H43" s="23">
        <f>D43+E43+F43+G43</f>
        <v>0</v>
      </c>
    </row>
    <row r="44" spans="1:11" ht="26.25" customHeight="1" thickBot="1">
      <c r="A44" s="30"/>
      <c r="B44" s="30"/>
      <c r="C44" s="18" t="s">
        <v>23</v>
      </c>
      <c r="D44" s="21">
        <f t="shared" ref="D44:G45" si="7">D51+D58</f>
        <v>1574.88</v>
      </c>
      <c r="E44" s="21">
        <f t="shared" si="7"/>
        <v>4111.8</v>
      </c>
      <c r="F44" s="21">
        <f t="shared" si="7"/>
        <v>0</v>
      </c>
      <c r="G44" s="21">
        <f t="shared" si="7"/>
        <v>0</v>
      </c>
      <c r="H44" s="23">
        <f>D44+E44+F44+G44</f>
        <v>5686.68</v>
      </c>
      <c r="J44" s="24"/>
      <c r="K44" s="24"/>
    </row>
    <row r="45" spans="1:11" ht="28.5" customHeight="1" thickBot="1">
      <c r="A45" s="30"/>
      <c r="B45" s="30"/>
      <c r="C45" s="18" t="s">
        <v>18</v>
      </c>
      <c r="D45" s="21">
        <f t="shared" si="7"/>
        <v>3662.2</v>
      </c>
      <c r="E45" s="21">
        <f t="shared" si="7"/>
        <v>3769.53</v>
      </c>
      <c r="F45" s="21">
        <f t="shared" si="7"/>
        <v>2469.5299999999997</v>
      </c>
      <c r="G45" s="21">
        <f t="shared" si="7"/>
        <v>2469.5299999999997</v>
      </c>
      <c r="H45" s="23">
        <f>D45+E45+F45+G45</f>
        <v>12370.789999999997</v>
      </c>
      <c r="J45" s="24"/>
    </row>
    <row r="46" spans="1:11" ht="26.25" customHeight="1" thickBot="1">
      <c r="A46" s="30"/>
      <c r="B46" s="30"/>
      <c r="C46" s="18" t="s">
        <v>19</v>
      </c>
      <c r="D46" s="21">
        <f>D53+D61</f>
        <v>17351.22</v>
      </c>
      <c r="E46" s="21">
        <f>E53+E61</f>
        <v>17408.07</v>
      </c>
      <c r="F46" s="21">
        <f>F53+F61</f>
        <v>17041.3</v>
      </c>
      <c r="G46" s="21">
        <f>G53+G61</f>
        <v>17041.3</v>
      </c>
      <c r="H46" s="23">
        <f>D46+E46+F46+G46</f>
        <v>68841.89</v>
      </c>
      <c r="J46" s="24"/>
    </row>
    <row r="47" spans="1:11" ht="26.25" customHeight="1" thickBot="1">
      <c r="A47" s="36"/>
      <c r="B47" s="36"/>
      <c r="C47" s="18" t="s">
        <v>20</v>
      </c>
      <c r="D47" s="21"/>
      <c r="E47" s="21"/>
      <c r="F47" s="21"/>
      <c r="G47" s="21"/>
      <c r="H47" s="23"/>
    </row>
    <row r="48" spans="1:11" ht="15.75" thickBot="1">
      <c r="A48" s="28" t="s">
        <v>24</v>
      </c>
      <c r="B48" s="28" t="s">
        <v>30</v>
      </c>
      <c r="C48" s="18" t="s">
        <v>14</v>
      </c>
      <c r="D48" s="19">
        <f>D50+D51+D52+D53</f>
        <v>7168.98</v>
      </c>
      <c r="E48" s="19">
        <f>E50+E51+E52+E53</f>
        <v>7845.5499999999993</v>
      </c>
      <c r="F48" s="19">
        <f>F50+F51+F52+F53</f>
        <v>6547.78</v>
      </c>
      <c r="G48" s="19">
        <f>G50+G51+G52+G53</f>
        <v>6547.78</v>
      </c>
      <c r="H48" s="29">
        <f>D48+E48+F48+G48</f>
        <v>28110.089999999997</v>
      </c>
    </row>
    <row r="49" spans="1:10" ht="26.25" customHeight="1" thickBot="1">
      <c r="A49" s="30"/>
      <c r="B49" s="30"/>
      <c r="C49" s="18" t="s">
        <v>15</v>
      </c>
      <c r="D49" s="21"/>
      <c r="E49" s="22"/>
      <c r="F49" s="22"/>
      <c r="G49" s="21"/>
      <c r="H49" s="23"/>
    </row>
    <row r="50" spans="1:10" ht="27" customHeight="1" thickBot="1">
      <c r="A50" s="31"/>
      <c r="B50" s="30"/>
      <c r="C50" s="18" t="s">
        <v>16</v>
      </c>
      <c r="D50" s="21">
        <v>0</v>
      </c>
      <c r="E50" s="21">
        <v>0</v>
      </c>
      <c r="F50" s="21">
        <v>0</v>
      </c>
      <c r="G50" s="21">
        <v>0</v>
      </c>
      <c r="H50" s="23">
        <f>D50+E50+F50+G50</f>
        <v>0</v>
      </c>
    </row>
    <row r="51" spans="1:10" ht="26.25" customHeight="1" thickBot="1">
      <c r="A51" s="31"/>
      <c r="B51" s="31"/>
      <c r="C51" s="18" t="s">
        <v>23</v>
      </c>
      <c r="D51" s="21">
        <v>501.45</v>
      </c>
      <c r="E51" s="21">
        <f>137.08+705.89+534.6-0.05+130.7</f>
        <v>1508.2200000000003</v>
      </c>
      <c r="F51" s="21">
        <v>0</v>
      </c>
      <c r="G51" s="21">
        <v>0</v>
      </c>
      <c r="H51" s="23">
        <f>D51+E51+F51+G51</f>
        <v>2009.6700000000003</v>
      </c>
    </row>
    <row r="52" spans="1:10" ht="30" customHeight="1" thickBot="1">
      <c r="A52" s="31"/>
      <c r="B52" s="31"/>
      <c r="C52" s="18" t="s">
        <v>18</v>
      </c>
      <c r="D52" s="21">
        <v>1200</v>
      </c>
      <c r="E52" s="21">
        <v>1450</v>
      </c>
      <c r="F52" s="21">
        <v>950</v>
      </c>
      <c r="G52" s="21">
        <v>950</v>
      </c>
      <c r="H52" s="23">
        <f>D52+E52+F52+G52</f>
        <v>4550</v>
      </c>
      <c r="J52" s="24"/>
    </row>
    <row r="53" spans="1:10" ht="26.25" customHeight="1" thickBot="1">
      <c r="A53" s="31"/>
      <c r="B53" s="31"/>
      <c r="C53" s="18" t="s">
        <v>19</v>
      </c>
      <c r="D53" s="21">
        <v>5467.53</v>
      </c>
      <c r="E53" s="21">
        <f>5597.78+5.05+29.69-39.3-705.89</f>
        <v>4887.329999999999</v>
      </c>
      <c r="F53" s="21">
        <v>5597.78</v>
      </c>
      <c r="G53" s="21">
        <v>5597.78</v>
      </c>
      <c r="H53" s="23">
        <f>D53+E53+F53+G53</f>
        <v>21550.42</v>
      </c>
    </row>
    <row r="54" spans="1:10" ht="26.25" customHeight="1" thickBot="1">
      <c r="A54" s="32"/>
      <c r="B54" s="32"/>
      <c r="C54" s="18" t="s">
        <v>20</v>
      </c>
      <c r="D54" s="21"/>
      <c r="E54" s="22"/>
      <c r="F54" s="21"/>
      <c r="G54" s="21"/>
      <c r="H54" s="23"/>
    </row>
    <row r="55" spans="1:10" ht="15.75" thickBot="1">
      <c r="A55" s="28" t="s">
        <v>32</v>
      </c>
      <c r="B55" s="28" t="s">
        <v>33</v>
      </c>
      <c r="C55" s="18" t="s">
        <v>14</v>
      </c>
      <c r="D55" s="19">
        <f>D57+D58+D59+D61</f>
        <v>15419.32</v>
      </c>
      <c r="E55" s="19">
        <f>E58+E57+E59+E61</f>
        <v>17443.850000000002</v>
      </c>
      <c r="F55" s="19">
        <f>F57+F58+F59+F61</f>
        <v>12963.050000000001</v>
      </c>
      <c r="G55" s="19">
        <f>G57+G58+G59+G61</f>
        <v>12963.050000000001</v>
      </c>
      <c r="H55" s="29">
        <f>D55+E55+F55+G55</f>
        <v>58789.270000000004</v>
      </c>
    </row>
    <row r="56" spans="1:10" ht="26.25" customHeight="1" thickBot="1">
      <c r="A56" s="30"/>
      <c r="B56" s="30"/>
      <c r="C56" s="18" t="s">
        <v>15</v>
      </c>
      <c r="D56" s="21"/>
      <c r="E56" s="22"/>
      <c r="F56" s="22"/>
      <c r="G56" s="21"/>
      <c r="H56" s="23"/>
    </row>
    <row r="57" spans="1:10" ht="20.25" customHeight="1" thickBot="1">
      <c r="A57" s="30"/>
      <c r="B57" s="30"/>
      <c r="C57" s="18" t="s">
        <v>16</v>
      </c>
      <c r="D57" s="21">
        <v>0</v>
      </c>
      <c r="E57" s="21">
        <v>0</v>
      </c>
      <c r="F57" s="21">
        <v>0</v>
      </c>
      <c r="G57" s="21">
        <v>0</v>
      </c>
      <c r="H57" s="23">
        <f>D57+E57+F57+G57</f>
        <v>0</v>
      </c>
    </row>
    <row r="58" spans="1:10" ht="26.25" customHeight="1" thickBot="1">
      <c r="A58" s="31"/>
      <c r="B58" s="30"/>
      <c r="C58" s="18" t="s">
        <v>23</v>
      </c>
      <c r="D58" s="21">
        <v>1073.43</v>
      </c>
      <c r="E58" s="21">
        <f>460.16+1385.22+446.53+91.67+220</f>
        <v>2603.58</v>
      </c>
      <c r="F58" s="21">
        <v>0</v>
      </c>
      <c r="G58" s="21">
        <v>0</v>
      </c>
      <c r="H58" s="23">
        <f>D58+E58+F58+G58</f>
        <v>3677.01</v>
      </c>
    </row>
    <row r="59" spans="1:10" ht="22.5" customHeight="1">
      <c r="A59" s="31"/>
      <c r="B59" s="30"/>
      <c r="C59" s="28" t="s">
        <v>18</v>
      </c>
      <c r="D59" s="37">
        <v>2462.1999999999998</v>
      </c>
      <c r="E59" s="37">
        <v>2319.5300000000002</v>
      </c>
      <c r="F59" s="37">
        <v>1519.53</v>
      </c>
      <c r="G59" s="37">
        <v>1519.53</v>
      </c>
      <c r="H59" s="38">
        <f>D59+E59+F59+G59</f>
        <v>7820.7899999999991</v>
      </c>
    </row>
    <row r="60" spans="1:10" ht="8.25" customHeight="1" thickBot="1">
      <c r="A60" s="31"/>
      <c r="B60" s="30"/>
      <c r="C60" s="36"/>
      <c r="D60" s="39"/>
      <c r="E60" s="39"/>
      <c r="F60" s="39"/>
      <c r="G60" s="39"/>
      <c r="H60" s="40"/>
    </row>
    <row r="61" spans="1:10" ht="26.25" customHeight="1" thickBot="1">
      <c r="A61" s="31"/>
      <c r="B61" s="30"/>
      <c r="C61" s="18" t="s">
        <v>19</v>
      </c>
      <c r="D61" s="21">
        <v>11883.69</v>
      </c>
      <c r="E61" s="21">
        <f>11943.52+100+104-243.66+2.1-1385.22+2000</f>
        <v>12520.740000000002</v>
      </c>
      <c r="F61" s="21">
        <v>11443.52</v>
      </c>
      <c r="G61" s="21">
        <v>11443.52</v>
      </c>
      <c r="H61" s="23">
        <f>D61+E61+F61+G61</f>
        <v>47291.47</v>
      </c>
      <c r="J61" s="24"/>
    </row>
    <row r="62" spans="1:10" ht="26.25" customHeight="1" thickBot="1">
      <c r="A62" s="32"/>
      <c r="B62" s="36"/>
      <c r="C62" s="18" t="s">
        <v>20</v>
      </c>
      <c r="D62" s="21"/>
      <c r="E62" s="21"/>
      <c r="F62" s="21"/>
      <c r="G62" s="21"/>
      <c r="H62" s="23"/>
    </row>
    <row r="63" spans="1:10" ht="15.75" thickBot="1">
      <c r="A63" s="28" t="s">
        <v>34</v>
      </c>
      <c r="B63" s="28" t="s">
        <v>35</v>
      </c>
      <c r="C63" s="18" t="s">
        <v>14</v>
      </c>
      <c r="D63" s="21">
        <v>0</v>
      </c>
      <c r="E63" s="21">
        <v>0</v>
      </c>
      <c r="F63" s="21">
        <v>0</v>
      </c>
      <c r="G63" s="21">
        <v>0</v>
      </c>
      <c r="H63" s="23">
        <f>D63+E63+F63+G63</f>
        <v>0</v>
      </c>
    </row>
    <row r="64" spans="1:10" ht="26.25" customHeight="1" thickBot="1">
      <c r="A64" s="30"/>
      <c r="B64" s="30"/>
      <c r="C64" s="18" t="s">
        <v>15</v>
      </c>
      <c r="D64" s="41"/>
      <c r="E64" s="41"/>
      <c r="F64" s="41"/>
      <c r="G64" s="26"/>
      <c r="H64" s="16"/>
    </row>
    <row r="65" spans="1:11" ht="17.25" customHeight="1" thickBot="1">
      <c r="A65" s="30"/>
      <c r="B65" s="30"/>
      <c r="C65" s="18" t="s">
        <v>16</v>
      </c>
      <c r="D65" s="21">
        <v>0</v>
      </c>
      <c r="E65" s="21">
        <v>0</v>
      </c>
      <c r="F65" s="21">
        <v>0</v>
      </c>
      <c r="G65" s="21">
        <v>0</v>
      </c>
      <c r="H65" s="23">
        <f>D65+E65+F65+G65</f>
        <v>0</v>
      </c>
    </row>
    <row r="66" spans="1:11" ht="26.25" customHeight="1" thickBot="1">
      <c r="A66" s="30"/>
      <c r="B66" s="30"/>
      <c r="C66" s="18" t="s">
        <v>23</v>
      </c>
      <c r="D66" s="21">
        <v>0</v>
      </c>
      <c r="E66" s="21">
        <v>0</v>
      </c>
      <c r="F66" s="21">
        <v>0</v>
      </c>
      <c r="G66" s="21">
        <v>0</v>
      </c>
      <c r="H66" s="23">
        <f t="shared" ref="H66:H68" si="8">D66+E66+F66+G66</f>
        <v>0</v>
      </c>
    </row>
    <row r="67" spans="1:11" ht="23.25" customHeight="1" thickBot="1">
      <c r="A67" s="30"/>
      <c r="B67" s="30"/>
      <c r="C67" s="18" t="s">
        <v>18</v>
      </c>
      <c r="D67" s="21">
        <v>0</v>
      </c>
      <c r="E67" s="21">
        <v>0</v>
      </c>
      <c r="F67" s="21">
        <v>0</v>
      </c>
      <c r="G67" s="21">
        <v>0</v>
      </c>
      <c r="H67" s="23">
        <f t="shared" si="8"/>
        <v>0</v>
      </c>
    </row>
    <row r="68" spans="1:11" ht="26.25" customHeight="1" thickBot="1">
      <c r="A68" s="30"/>
      <c r="B68" s="30"/>
      <c r="C68" s="18" t="s">
        <v>19</v>
      </c>
      <c r="D68" s="21">
        <v>0</v>
      </c>
      <c r="E68" s="21">
        <v>0</v>
      </c>
      <c r="F68" s="21">
        <v>0</v>
      </c>
      <c r="G68" s="21">
        <v>0</v>
      </c>
      <c r="H68" s="23">
        <f t="shared" si="8"/>
        <v>0</v>
      </c>
    </row>
    <row r="69" spans="1:11" ht="20.25" customHeight="1" thickBot="1">
      <c r="A69" s="36"/>
      <c r="B69" s="36"/>
      <c r="C69" s="18" t="s">
        <v>20</v>
      </c>
      <c r="D69" s="41"/>
      <c r="E69" s="41"/>
      <c r="F69" s="41"/>
      <c r="G69" s="26"/>
      <c r="H69" s="16"/>
    </row>
    <row r="70" spans="1:11" ht="20.25" customHeight="1" thickBot="1">
      <c r="A70" s="28" t="s">
        <v>36</v>
      </c>
      <c r="B70" s="28" t="s">
        <v>37</v>
      </c>
      <c r="C70" s="18" t="s">
        <v>14</v>
      </c>
      <c r="D70" s="21">
        <v>0</v>
      </c>
      <c r="E70" s="21">
        <v>0</v>
      </c>
      <c r="F70" s="21">
        <v>0</v>
      </c>
      <c r="G70" s="21">
        <v>0</v>
      </c>
      <c r="H70" s="23">
        <f>D70+E70+F70+G70</f>
        <v>0</v>
      </c>
    </row>
    <row r="71" spans="1:11" ht="23.25" customHeight="1" thickBot="1">
      <c r="A71" s="30"/>
      <c r="B71" s="30"/>
      <c r="C71" s="18" t="s">
        <v>15</v>
      </c>
      <c r="D71" s="41"/>
      <c r="E71" s="41"/>
      <c r="F71" s="41"/>
      <c r="G71" s="26"/>
      <c r="H71" s="16"/>
    </row>
    <row r="72" spans="1:11" ht="29.25" customHeight="1" thickBot="1">
      <c r="A72" s="30"/>
      <c r="B72" s="30"/>
      <c r="C72" s="18" t="s">
        <v>16</v>
      </c>
      <c r="D72" s="21">
        <v>0</v>
      </c>
      <c r="E72" s="21">
        <v>0</v>
      </c>
      <c r="F72" s="21">
        <v>0</v>
      </c>
      <c r="G72" s="21">
        <v>0</v>
      </c>
      <c r="H72" s="23">
        <f>D72+E72+F72+G72</f>
        <v>0</v>
      </c>
    </row>
    <row r="73" spans="1:11" ht="22.5" customHeight="1" thickBot="1">
      <c r="A73" s="30"/>
      <c r="B73" s="30"/>
      <c r="C73" s="18" t="s">
        <v>23</v>
      </c>
      <c r="D73" s="21">
        <v>0</v>
      </c>
      <c r="E73" s="21">
        <v>0</v>
      </c>
      <c r="F73" s="21">
        <v>0</v>
      </c>
      <c r="G73" s="21">
        <v>0</v>
      </c>
      <c r="H73" s="23">
        <f t="shared" ref="H73:H75" si="9">D73+E73+F73+G73</f>
        <v>0</v>
      </c>
    </row>
    <row r="74" spans="1:11" ht="25.5" customHeight="1" thickBot="1">
      <c r="A74" s="31"/>
      <c r="B74" s="31"/>
      <c r="C74" s="18" t="s">
        <v>18</v>
      </c>
      <c r="D74" s="21">
        <v>0</v>
      </c>
      <c r="E74" s="21">
        <v>0</v>
      </c>
      <c r="F74" s="21">
        <v>0</v>
      </c>
      <c r="G74" s="21">
        <v>0</v>
      </c>
      <c r="H74" s="23">
        <f t="shared" si="9"/>
        <v>0</v>
      </c>
    </row>
    <row r="75" spans="1:11" ht="26.25" customHeight="1" thickBot="1">
      <c r="A75" s="31"/>
      <c r="B75" s="31"/>
      <c r="C75" s="18" t="s">
        <v>19</v>
      </c>
      <c r="D75" s="21">
        <v>0</v>
      </c>
      <c r="E75" s="21">
        <v>0</v>
      </c>
      <c r="F75" s="21">
        <v>0</v>
      </c>
      <c r="G75" s="21">
        <v>0</v>
      </c>
      <c r="H75" s="23">
        <f t="shared" si="9"/>
        <v>0</v>
      </c>
    </row>
    <row r="76" spans="1:11" ht="18.75" customHeight="1" thickBot="1">
      <c r="A76" s="32"/>
      <c r="B76" s="32"/>
      <c r="C76" s="18" t="s">
        <v>20</v>
      </c>
      <c r="D76" s="26"/>
      <c r="E76" s="26"/>
      <c r="F76" s="26"/>
      <c r="G76" s="26"/>
      <c r="H76" s="16"/>
    </row>
    <row r="77" spans="1:11" ht="15" customHeight="1" thickBot="1">
      <c r="A77" s="28" t="s">
        <v>38</v>
      </c>
      <c r="B77" s="28" t="s">
        <v>39</v>
      </c>
      <c r="C77" s="18" t="s">
        <v>14</v>
      </c>
      <c r="D77" s="29">
        <f>D79+D80+D81+D82</f>
        <v>29129.14</v>
      </c>
      <c r="E77" s="29">
        <f t="shared" ref="E77:G77" si="10">E79+E80+E81+E82</f>
        <v>29131.93</v>
      </c>
      <c r="F77" s="29">
        <f t="shared" si="10"/>
        <v>27276.92</v>
      </c>
      <c r="G77" s="29">
        <f t="shared" si="10"/>
        <v>27276.92</v>
      </c>
      <c r="H77" s="29">
        <f>D77+E77+F77+G77</f>
        <v>112814.90999999999</v>
      </c>
    </row>
    <row r="78" spans="1:11" ht="18.75" customHeight="1" thickBot="1">
      <c r="A78" s="30"/>
      <c r="B78" s="30"/>
      <c r="C78" s="18" t="s">
        <v>15</v>
      </c>
      <c r="D78" s="23"/>
      <c r="E78" s="42"/>
      <c r="F78" s="42"/>
      <c r="G78" s="23"/>
      <c r="H78" s="23"/>
    </row>
    <row r="79" spans="1:11" ht="21.75" customHeight="1" thickBot="1">
      <c r="A79" s="30"/>
      <c r="B79" s="30"/>
      <c r="C79" s="18" t="s">
        <v>16</v>
      </c>
      <c r="D79" s="43">
        <f>D86+D93+D100</f>
        <v>0</v>
      </c>
      <c r="E79" s="43">
        <f t="shared" ref="E79:G82" si="11">E86+E93+E100</f>
        <v>0</v>
      </c>
      <c r="F79" s="43">
        <f t="shared" si="11"/>
        <v>0</v>
      </c>
      <c r="G79" s="43">
        <f t="shared" si="11"/>
        <v>0</v>
      </c>
      <c r="H79" s="23">
        <f>D79+E79+F79+G79</f>
        <v>0</v>
      </c>
    </row>
    <row r="80" spans="1:11" ht="26.25" customHeight="1" thickBot="1">
      <c r="A80" s="30"/>
      <c r="B80" s="30"/>
      <c r="C80" s="18" t="s">
        <v>23</v>
      </c>
      <c r="D80" s="23">
        <f>D87+D94+D101</f>
        <v>1014</v>
      </c>
      <c r="E80" s="23">
        <f t="shared" si="11"/>
        <v>3752.2400000000002</v>
      </c>
      <c r="F80" s="23">
        <f t="shared" si="11"/>
        <v>0</v>
      </c>
      <c r="G80" s="23">
        <f t="shared" si="11"/>
        <v>0</v>
      </c>
      <c r="H80" s="23">
        <f t="shared" ref="H80:H82" si="12">D80+E80+F80+G80</f>
        <v>4766.24</v>
      </c>
      <c r="K80" s="24"/>
    </row>
    <row r="81" spans="1:10" ht="25.5" customHeight="1" thickBot="1">
      <c r="A81" s="30"/>
      <c r="B81" s="30"/>
      <c r="C81" s="18" t="s">
        <v>18</v>
      </c>
      <c r="D81" s="23">
        <f>D88+D95+D102</f>
        <v>585</v>
      </c>
      <c r="E81" s="23">
        <f t="shared" si="11"/>
        <v>1226</v>
      </c>
      <c r="F81" s="23">
        <f t="shared" si="11"/>
        <v>726</v>
      </c>
      <c r="G81" s="23">
        <f t="shared" si="11"/>
        <v>726</v>
      </c>
      <c r="H81" s="23">
        <f t="shared" si="12"/>
        <v>3263</v>
      </c>
      <c r="I81" s="24"/>
      <c r="J81" s="24"/>
    </row>
    <row r="82" spans="1:10" ht="26.25" customHeight="1" thickBot="1">
      <c r="A82" s="30"/>
      <c r="B82" s="30"/>
      <c r="C82" s="18" t="s">
        <v>19</v>
      </c>
      <c r="D82" s="23">
        <f>D89+D96+D103</f>
        <v>27530.14</v>
      </c>
      <c r="E82" s="23">
        <f t="shared" si="11"/>
        <v>24153.69</v>
      </c>
      <c r="F82" s="23">
        <f t="shared" si="11"/>
        <v>26550.92</v>
      </c>
      <c r="G82" s="23">
        <f t="shared" si="11"/>
        <v>26550.92</v>
      </c>
      <c r="H82" s="23">
        <f t="shared" si="12"/>
        <v>104785.67</v>
      </c>
    </row>
    <row r="83" spans="1:10" ht="26.25" customHeight="1" thickBot="1">
      <c r="A83" s="36"/>
      <c r="B83" s="36"/>
      <c r="C83" s="44" t="s">
        <v>20</v>
      </c>
      <c r="D83" s="45"/>
      <c r="E83" s="45"/>
      <c r="F83" s="45"/>
      <c r="G83" s="45"/>
      <c r="H83" s="45"/>
    </row>
    <row r="84" spans="1:10" ht="15.75" thickBot="1">
      <c r="A84" s="28" t="s">
        <v>24</v>
      </c>
      <c r="B84" s="28" t="s">
        <v>40</v>
      </c>
      <c r="C84" s="46" t="s">
        <v>14</v>
      </c>
      <c r="D84" s="47">
        <f>D86+D87+D88+D89</f>
        <v>28393.360000000001</v>
      </c>
      <c r="E84" s="47">
        <f>E86+E87+E88+E89</f>
        <v>29131.93</v>
      </c>
      <c r="F84" s="47">
        <f>F86+F87+F88+F89</f>
        <v>27276.92</v>
      </c>
      <c r="G84" s="48">
        <f>G86+G88+G89</f>
        <v>27276.92</v>
      </c>
      <c r="H84" s="51">
        <f>D84+E84+F84+G84</f>
        <v>112079.12999999999</v>
      </c>
    </row>
    <row r="85" spans="1:10" ht="19.5" customHeight="1" thickBot="1">
      <c r="A85" s="31"/>
      <c r="B85" s="30"/>
      <c r="C85" s="18" t="s">
        <v>15</v>
      </c>
      <c r="D85" s="21"/>
      <c r="E85" s="22"/>
      <c r="F85" s="22"/>
      <c r="G85" s="21"/>
      <c r="H85" s="23"/>
    </row>
    <row r="86" spans="1:10" ht="21" customHeight="1" thickBot="1">
      <c r="A86" s="31"/>
      <c r="B86" s="30"/>
      <c r="C86" s="18" t="s">
        <v>16</v>
      </c>
      <c r="D86" s="21">
        <v>0</v>
      </c>
      <c r="E86" s="21">
        <v>0</v>
      </c>
      <c r="F86" s="21">
        <v>0</v>
      </c>
      <c r="G86" s="21">
        <v>0</v>
      </c>
      <c r="H86" s="23">
        <f>D86+E86+F86+G86</f>
        <v>0</v>
      </c>
    </row>
    <row r="87" spans="1:10" ht="26.25" customHeight="1" thickBot="1">
      <c r="A87" s="31"/>
      <c r="B87" s="30"/>
      <c r="C87" s="18" t="s">
        <v>23</v>
      </c>
      <c r="D87" s="21">
        <v>966.9</v>
      </c>
      <c r="E87" s="21">
        <f>457.83+2515.25+171.74+213.51+178.12+15.5+200.28+0.01</f>
        <v>3752.2400000000002</v>
      </c>
      <c r="F87" s="21">
        <v>0</v>
      </c>
      <c r="G87" s="21">
        <v>0</v>
      </c>
      <c r="H87" s="23">
        <f>D87+E87+F87+G87</f>
        <v>4719.1400000000003</v>
      </c>
      <c r="J87" s="24"/>
    </row>
    <row r="88" spans="1:10" ht="24.75" customHeight="1" thickBot="1">
      <c r="A88" s="31"/>
      <c r="B88" s="30"/>
      <c r="C88" s="18" t="s">
        <v>18</v>
      </c>
      <c r="D88" s="21">
        <v>585</v>
      </c>
      <c r="E88" s="21">
        <v>1226</v>
      </c>
      <c r="F88" s="21">
        <v>726</v>
      </c>
      <c r="G88" s="21">
        <v>726</v>
      </c>
      <c r="H88" s="23">
        <f>D88+E88+F88+G88</f>
        <v>3263</v>
      </c>
      <c r="J88" s="24"/>
    </row>
    <row r="89" spans="1:10" ht="26.25" customHeight="1" thickBot="1">
      <c r="A89" s="31"/>
      <c r="B89" s="30"/>
      <c r="C89" s="18" t="s">
        <v>19</v>
      </c>
      <c r="D89" s="21">
        <v>26841.46</v>
      </c>
      <c r="E89" s="21">
        <f>26648.92+20-2515.25+62.87-62.85</f>
        <v>24153.69</v>
      </c>
      <c r="F89" s="21">
        <v>26550.92</v>
      </c>
      <c r="G89" s="21">
        <v>26550.92</v>
      </c>
      <c r="H89" s="23">
        <f>D89+E89+F89+G89</f>
        <v>104096.98999999999</v>
      </c>
    </row>
    <row r="90" spans="1:10" ht="26.25" customHeight="1" thickBot="1">
      <c r="A90" s="32"/>
      <c r="B90" s="36"/>
      <c r="C90" s="18" t="s">
        <v>20</v>
      </c>
      <c r="D90" s="21"/>
      <c r="E90" s="21"/>
      <c r="F90" s="21"/>
      <c r="G90" s="21"/>
      <c r="H90" s="23"/>
    </row>
    <row r="91" spans="1:10" ht="15.75" thickBot="1">
      <c r="A91" s="28" t="s">
        <v>27</v>
      </c>
      <c r="B91" s="28" t="s">
        <v>41</v>
      </c>
      <c r="C91" s="18" t="s">
        <v>14</v>
      </c>
      <c r="D91" s="19">
        <f>D93+D94+D95+D96</f>
        <v>137.5</v>
      </c>
      <c r="E91" s="19">
        <f>E93+E94+E95+E96</f>
        <v>0</v>
      </c>
      <c r="F91" s="19">
        <f>F93+F94+F95+F96</f>
        <v>0</v>
      </c>
      <c r="G91" s="19">
        <f>G93+G94+G95+G96</f>
        <v>0</v>
      </c>
      <c r="H91" s="29">
        <f>D91+E91+F91+G91</f>
        <v>137.5</v>
      </c>
    </row>
    <row r="92" spans="1:10" ht="26.25" customHeight="1" thickBot="1">
      <c r="A92" s="31"/>
      <c r="B92" s="30"/>
      <c r="C92" s="18" t="s">
        <v>15</v>
      </c>
      <c r="D92" s="21"/>
      <c r="E92" s="21"/>
      <c r="F92" s="21"/>
      <c r="G92" s="21"/>
      <c r="H92" s="23"/>
    </row>
    <row r="93" spans="1:10" ht="22.5" customHeight="1" thickBot="1">
      <c r="A93" s="31"/>
      <c r="B93" s="30"/>
      <c r="C93" s="18" t="s">
        <v>16</v>
      </c>
      <c r="D93" s="21">
        <v>0</v>
      </c>
      <c r="E93" s="21">
        <v>0</v>
      </c>
      <c r="F93" s="21">
        <v>0</v>
      </c>
      <c r="G93" s="21">
        <v>0</v>
      </c>
      <c r="H93" s="23">
        <f>D93+E93+F93+G93</f>
        <v>0</v>
      </c>
    </row>
    <row r="94" spans="1:10" ht="26.25" customHeight="1" thickBot="1">
      <c r="A94" s="31"/>
      <c r="B94" s="30"/>
      <c r="C94" s="18" t="s">
        <v>23</v>
      </c>
      <c r="D94" s="21">
        <v>0</v>
      </c>
      <c r="E94" s="21">
        <v>0</v>
      </c>
      <c r="F94" s="21">
        <v>0</v>
      </c>
      <c r="G94" s="21">
        <v>0</v>
      </c>
      <c r="H94" s="23">
        <f>D94+E94+F94+G94</f>
        <v>0</v>
      </c>
    </row>
    <row r="95" spans="1:10" ht="24" customHeight="1" thickBot="1">
      <c r="A95" s="31"/>
      <c r="B95" s="30"/>
      <c r="C95" s="18" t="s">
        <v>18</v>
      </c>
      <c r="D95" s="21">
        <v>0</v>
      </c>
      <c r="E95" s="21">
        <v>0</v>
      </c>
      <c r="F95" s="21">
        <v>0</v>
      </c>
      <c r="G95" s="21">
        <v>0</v>
      </c>
      <c r="H95" s="23">
        <f>D95+E95+F95+G95</f>
        <v>0</v>
      </c>
    </row>
    <row r="96" spans="1:10" ht="26.25" customHeight="1" thickBot="1">
      <c r="A96" s="31"/>
      <c r="B96" s="30"/>
      <c r="C96" s="18" t="s">
        <v>19</v>
      </c>
      <c r="D96" s="21">
        <v>137.5</v>
      </c>
      <c r="E96" s="21">
        <v>0</v>
      </c>
      <c r="F96" s="21">
        <v>0</v>
      </c>
      <c r="G96" s="21">
        <v>0</v>
      </c>
      <c r="H96" s="23">
        <f>D96+E96+F96+G96</f>
        <v>137.5</v>
      </c>
    </row>
    <row r="97" spans="1:8" ht="26.25" customHeight="1" thickBot="1">
      <c r="A97" s="32"/>
      <c r="B97" s="36"/>
      <c r="C97" s="44" t="s">
        <v>20</v>
      </c>
      <c r="D97" s="49"/>
      <c r="E97" s="49"/>
      <c r="F97" s="49"/>
      <c r="G97" s="49"/>
      <c r="H97" s="45"/>
    </row>
    <row r="98" spans="1:8" ht="15.75" thickBot="1">
      <c r="A98" s="28" t="s">
        <v>42</v>
      </c>
      <c r="B98" s="28" t="s">
        <v>43</v>
      </c>
      <c r="C98" s="50" t="s">
        <v>14</v>
      </c>
      <c r="D98" s="48">
        <f>D100+D101+D102+D103</f>
        <v>598.28</v>
      </c>
      <c r="E98" s="48">
        <f t="shared" ref="E98:G98" si="13">E100+E101+E102+E103</f>
        <v>0</v>
      </c>
      <c r="F98" s="48">
        <f t="shared" si="13"/>
        <v>0</v>
      </c>
      <c r="G98" s="48">
        <f t="shared" si="13"/>
        <v>0</v>
      </c>
      <c r="H98" s="51">
        <f>D98+E98+F98+G98</f>
        <v>598.28</v>
      </c>
    </row>
    <row r="99" spans="1:8" ht="26.25" customHeight="1" thickBot="1">
      <c r="A99" s="30"/>
      <c r="B99" s="30"/>
      <c r="C99" s="18" t="s">
        <v>15</v>
      </c>
      <c r="D99" s="22"/>
      <c r="E99" s="22"/>
      <c r="F99" s="22"/>
      <c r="G99" s="19"/>
      <c r="H99" s="29"/>
    </row>
    <row r="100" spans="1:8" ht="23.25" customHeight="1" thickBot="1">
      <c r="A100" s="30"/>
      <c r="B100" s="30"/>
      <c r="C100" s="18" t="s">
        <v>44</v>
      </c>
      <c r="D100" s="21">
        <v>0</v>
      </c>
      <c r="E100" s="21">
        <v>0</v>
      </c>
      <c r="F100" s="21">
        <v>0</v>
      </c>
      <c r="G100" s="21">
        <v>0</v>
      </c>
      <c r="H100" s="21">
        <f>D100+E100+F100+G100</f>
        <v>0</v>
      </c>
    </row>
    <row r="101" spans="1:8" ht="26.25" customHeight="1" thickBot="1">
      <c r="A101" s="30"/>
      <c r="B101" s="30"/>
      <c r="C101" s="18" t="s">
        <v>23</v>
      </c>
      <c r="D101" s="23">
        <v>47.1</v>
      </c>
      <c r="E101" s="21">
        <v>0</v>
      </c>
      <c r="F101" s="21">
        <v>0</v>
      </c>
      <c r="G101" s="21">
        <v>0</v>
      </c>
      <c r="H101" s="23">
        <f>D101+E101+F101+G101</f>
        <v>47.1</v>
      </c>
    </row>
    <row r="102" spans="1:8" ht="29.25" customHeight="1" thickBot="1">
      <c r="A102" s="30"/>
      <c r="B102" s="31"/>
      <c r="C102" s="46" t="s">
        <v>45</v>
      </c>
      <c r="D102" s="52">
        <v>0</v>
      </c>
      <c r="E102" s="21">
        <v>0</v>
      </c>
      <c r="F102" s="21">
        <v>0</v>
      </c>
      <c r="G102" s="21">
        <v>0</v>
      </c>
      <c r="H102" s="23">
        <f t="shared" ref="H102:H103" si="14">D102+E102+F102+G102</f>
        <v>0</v>
      </c>
    </row>
    <row r="103" spans="1:8" ht="26.25" customHeight="1" thickBot="1">
      <c r="A103" s="30"/>
      <c r="B103" s="31"/>
      <c r="C103" s="18" t="s">
        <v>19</v>
      </c>
      <c r="D103" s="53">
        <v>551.17999999999995</v>
      </c>
      <c r="E103" s="21">
        <v>0</v>
      </c>
      <c r="F103" s="21">
        <v>0</v>
      </c>
      <c r="G103" s="21">
        <v>0</v>
      </c>
      <c r="H103" s="23">
        <f t="shared" si="14"/>
        <v>551.17999999999995</v>
      </c>
    </row>
    <row r="104" spans="1:8" ht="26.25" customHeight="1" thickBot="1">
      <c r="A104" s="36"/>
      <c r="B104" s="32"/>
      <c r="C104" s="18" t="s">
        <v>20</v>
      </c>
      <c r="D104" s="22"/>
      <c r="E104" s="22"/>
      <c r="F104" s="22"/>
      <c r="G104" s="21"/>
      <c r="H104" s="23"/>
    </row>
    <row r="105" spans="1:8" ht="15.75" thickBot="1">
      <c r="A105" s="28" t="s">
        <v>46</v>
      </c>
      <c r="B105" s="28" t="s">
        <v>47</v>
      </c>
      <c r="C105" s="18" t="s">
        <v>14</v>
      </c>
      <c r="D105" s="19">
        <f>D107+D108+D109+D110</f>
        <v>586.40000000000009</v>
      </c>
      <c r="E105" s="19">
        <f t="shared" ref="E105:G105" si="15">E107+E108+E109+E110</f>
        <v>207</v>
      </c>
      <c r="F105" s="19">
        <f t="shared" si="15"/>
        <v>213.2</v>
      </c>
      <c r="G105" s="19">
        <f t="shared" si="15"/>
        <v>213.2</v>
      </c>
      <c r="H105" s="29">
        <f>D105+E105+F105+G105</f>
        <v>1219.8000000000002</v>
      </c>
    </row>
    <row r="106" spans="1:8" ht="26.25" customHeight="1" thickBot="1">
      <c r="A106" s="30"/>
      <c r="B106" s="30"/>
      <c r="C106" s="18" t="s">
        <v>15</v>
      </c>
      <c r="D106" s="21"/>
      <c r="E106" s="21"/>
      <c r="F106" s="21"/>
      <c r="G106" s="21"/>
      <c r="H106" s="23"/>
    </row>
    <row r="107" spans="1:8" ht="20.25" customHeight="1" thickBot="1">
      <c r="A107" s="30"/>
      <c r="B107" s="30"/>
      <c r="C107" s="44" t="s">
        <v>16</v>
      </c>
      <c r="D107" s="21">
        <f>D114+D121</f>
        <v>0</v>
      </c>
      <c r="E107" s="21">
        <f t="shared" ref="E107:G107" si="16">E114+E121</f>
        <v>0</v>
      </c>
      <c r="F107" s="21">
        <f t="shared" si="16"/>
        <v>0</v>
      </c>
      <c r="G107" s="21">
        <f t="shared" si="16"/>
        <v>0</v>
      </c>
      <c r="H107" s="23">
        <f>D107+E107+F107+G107</f>
        <v>0</v>
      </c>
    </row>
    <row r="108" spans="1:8" ht="26.25" customHeight="1" thickBot="1">
      <c r="A108" s="30"/>
      <c r="B108" s="30"/>
      <c r="C108" s="50" t="s">
        <v>23</v>
      </c>
      <c r="D108" s="21">
        <f t="shared" ref="D108:G110" si="17">D115+D122</f>
        <v>578.70000000000005</v>
      </c>
      <c r="E108" s="21">
        <f t="shared" si="17"/>
        <v>207</v>
      </c>
      <c r="F108" s="21">
        <f t="shared" si="17"/>
        <v>213.2</v>
      </c>
      <c r="G108" s="21">
        <f t="shared" si="17"/>
        <v>213.2</v>
      </c>
      <c r="H108" s="23">
        <f t="shared" ref="H108:H110" si="18">D108+E108+F108+G108</f>
        <v>1212.1000000000001</v>
      </c>
    </row>
    <row r="109" spans="1:8" ht="23.25" customHeight="1" thickBot="1">
      <c r="A109" s="30"/>
      <c r="B109" s="30"/>
      <c r="C109" s="18" t="s">
        <v>18</v>
      </c>
      <c r="D109" s="21">
        <f t="shared" si="17"/>
        <v>0</v>
      </c>
      <c r="E109" s="21">
        <f t="shared" si="17"/>
        <v>0</v>
      </c>
      <c r="F109" s="21">
        <f t="shared" si="17"/>
        <v>0</v>
      </c>
      <c r="G109" s="21">
        <f t="shared" si="17"/>
        <v>0</v>
      </c>
      <c r="H109" s="23">
        <f t="shared" si="18"/>
        <v>0</v>
      </c>
    </row>
    <row r="110" spans="1:8" ht="26.25" customHeight="1" thickBot="1">
      <c r="A110" s="30"/>
      <c r="B110" s="30"/>
      <c r="C110" s="18" t="s">
        <v>19</v>
      </c>
      <c r="D110" s="21">
        <f t="shared" si="17"/>
        <v>7.7</v>
      </c>
      <c r="E110" s="21">
        <f t="shared" si="17"/>
        <v>0</v>
      </c>
      <c r="F110" s="21">
        <f t="shared" si="17"/>
        <v>0</v>
      </c>
      <c r="G110" s="21">
        <f t="shared" si="17"/>
        <v>0</v>
      </c>
      <c r="H110" s="23">
        <f t="shared" si="18"/>
        <v>7.7</v>
      </c>
    </row>
    <row r="111" spans="1:8" ht="26.25" customHeight="1" thickBot="1">
      <c r="A111" s="32"/>
      <c r="B111" s="36"/>
      <c r="C111" s="18" t="s">
        <v>20</v>
      </c>
      <c r="D111" s="54"/>
      <c r="E111" s="54"/>
      <c r="F111" s="54"/>
      <c r="G111" s="54"/>
      <c r="H111" s="54"/>
    </row>
    <row r="112" spans="1:8" ht="15.75" thickBot="1">
      <c r="A112" s="28" t="s">
        <v>24</v>
      </c>
      <c r="B112" s="28" t="s">
        <v>48</v>
      </c>
      <c r="C112" s="18" t="s">
        <v>14</v>
      </c>
      <c r="D112" s="19">
        <f>D114+D115+D116+D117</f>
        <v>276.89999999999998</v>
      </c>
      <c r="E112" s="19">
        <f>E114+E115+E116+E117</f>
        <v>207</v>
      </c>
      <c r="F112" s="19">
        <v>213.2</v>
      </c>
      <c r="G112" s="19">
        <v>213.2</v>
      </c>
      <c r="H112" s="29">
        <f>D112+E112+F112+G112</f>
        <v>910.3</v>
      </c>
    </row>
    <row r="113" spans="1:8" ht="26.25" customHeight="1" thickBot="1">
      <c r="A113" s="30"/>
      <c r="B113" s="30"/>
      <c r="C113" s="18" t="s">
        <v>15</v>
      </c>
      <c r="D113" s="21"/>
      <c r="E113" s="21"/>
      <c r="F113" s="21"/>
      <c r="G113" s="21"/>
      <c r="H113" s="23"/>
    </row>
    <row r="114" spans="1:8" ht="23.25" customHeight="1" thickBot="1">
      <c r="A114" s="30"/>
      <c r="B114" s="30"/>
      <c r="C114" s="18" t="s">
        <v>16</v>
      </c>
      <c r="D114" s="21">
        <v>0</v>
      </c>
      <c r="E114" s="21">
        <v>0</v>
      </c>
      <c r="F114" s="21">
        <v>0</v>
      </c>
      <c r="G114" s="21">
        <v>0</v>
      </c>
      <c r="H114" s="23">
        <f>D114+E114+F114+G114</f>
        <v>0</v>
      </c>
    </row>
    <row r="115" spans="1:8" ht="26.25" customHeight="1" thickBot="1">
      <c r="A115" s="30"/>
      <c r="B115" s="30"/>
      <c r="C115" s="18" t="s">
        <v>23</v>
      </c>
      <c r="D115" s="55">
        <v>275.89999999999998</v>
      </c>
      <c r="E115" s="21">
        <v>207</v>
      </c>
      <c r="F115" s="21">
        <v>213.2</v>
      </c>
      <c r="G115" s="21">
        <v>213.2</v>
      </c>
      <c r="H115" s="23">
        <f t="shared" ref="H115:H117" si="19">D115+E115+F115+G115</f>
        <v>909.3</v>
      </c>
    </row>
    <row r="116" spans="1:8" ht="22.5" customHeight="1" thickBot="1">
      <c r="A116" s="30"/>
      <c r="B116" s="30"/>
      <c r="C116" s="46" t="s">
        <v>49</v>
      </c>
      <c r="D116" s="21">
        <v>0</v>
      </c>
      <c r="E116" s="21">
        <v>0</v>
      </c>
      <c r="F116" s="21">
        <v>0</v>
      </c>
      <c r="G116" s="21">
        <v>0</v>
      </c>
      <c r="H116" s="23">
        <f t="shared" si="19"/>
        <v>0</v>
      </c>
    </row>
    <row r="117" spans="1:8" ht="26.25" customHeight="1" thickBot="1">
      <c r="A117" s="30"/>
      <c r="B117" s="30"/>
      <c r="C117" s="56" t="s">
        <v>19</v>
      </c>
      <c r="D117" s="21">
        <v>1</v>
      </c>
      <c r="E117" s="21">
        <v>0</v>
      </c>
      <c r="F117" s="21">
        <v>0</v>
      </c>
      <c r="G117" s="21">
        <v>0</v>
      </c>
      <c r="H117" s="23">
        <f t="shared" si="19"/>
        <v>1</v>
      </c>
    </row>
    <row r="118" spans="1:8" ht="26.25" customHeight="1" thickBot="1">
      <c r="A118" s="57"/>
      <c r="B118" s="57"/>
      <c r="C118" s="18" t="s">
        <v>20</v>
      </c>
      <c r="D118" s="21"/>
      <c r="E118" s="21"/>
      <c r="F118" s="21"/>
      <c r="G118" s="21"/>
      <c r="H118" s="23"/>
    </row>
    <row r="119" spans="1:8" ht="30" customHeight="1" thickBot="1">
      <c r="A119" s="27" t="s">
        <v>27</v>
      </c>
      <c r="B119" s="27" t="s">
        <v>50</v>
      </c>
      <c r="C119" s="18" t="s">
        <v>14</v>
      </c>
      <c r="D119" s="19">
        <f>D121+D122+D123+D124</f>
        <v>309.5</v>
      </c>
      <c r="E119" s="19">
        <f>E121+E122+E123+E124</f>
        <v>0</v>
      </c>
      <c r="F119" s="19">
        <f t="shared" ref="F119:G119" si="20">F121+F122+F123+F124</f>
        <v>0</v>
      </c>
      <c r="G119" s="19">
        <f t="shared" si="20"/>
        <v>0</v>
      </c>
      <c r="H119" s="29">
        <f>D119+E119+F119+G119</f>
        <v>309.5</v>
      </c>
    </row>
    <row r="120" spans="1:8" ht="26.25" customHeight="1" thickBot="1">
      <c r="A120" s="30"/>
      <c r="B120" s="30"/>
      <c r="C120" s="18" t="s">
        <v>15</v>
      </c>
      <c r="D120" s="21"/>
      <c r="E120" s="21"/>
      <c r="F120" s="21"/>
      <c r="G120" s="21"/>
      <c r="H120" s="23"/>
    </row>
    <row r="121" spans="1:8" ht="21" customHeight="1" thickBot="1">
      <c r="A121" s="30"/>
      <c r="B121" s="30"/>
      <c r="C121" s="18" t="s">
        <v>16</v>
      </c>
      <c r="D121" s="21">
        <v>0</v>
      </c>
      <c r="E121" s="21">
        <v>0</v>
      </c>
      <c r="F121" s="21">
        <v>0</v>
      </c>
      <c r="G121" s="21">
        <v>0</v>
      </c>
      <c r="H121" s="23">
        <f>D121+E121+F121+G121</f>
        <v>0</v>
      </c>
    </row>
    <row r="122" spans="1:8" ht="26.25" customHeight="1" thickBot="1">
      <c r="A122" s="31"/>
      <c r="B122" s="31"/>
      <c r="C122" s="18" t="s">
        <v>23</v>
      </c>
      <c r="D122" s="55">
        <v>302.8</v>
      </c>
      <c r="E122" s="21">
        <v>0</v>
      </c>
      <c r="F122" s="21">
        <v>0</v>
      </c>
      <c r="G122" s="21">
        <v>0</v>
      </c>
      <c r="H122" s="23">
        <f t="shared" ref="H122:H124" si="21">D122+E122+F122+G122</f>
        <v>302.8</v>
      </c>
    </row>
    <row r="123" spans="1:8" ht="26.25" customHeight="1" thickBot="1">
      <c r="A123" s="31"/>
      <c r="B123" s="31"/>
      <c r="C123" s="18" t="s">
        <v>18</v>
      </c>
      <c r="D123" s="21">
        <v>0</v>
      </c>
      <c r="E123" s="21">
        <v>0</v>
      </c>
      <c r="F123" s="21">
        <v>0</v>
      </c>
      <c r="G123" s="21">
        <v>0</v>
      </c>
      <c r="H123" s="23">
        <f t="shared" si="21"/>
        <v>0</v>
      </c>
    </row>
    <row r="124" spans="1:8" ht="26.25" customHeight="1" thickBot="1">
      <c r="A124" s="31"/>
      <c r="B124" s="31"/>
      <c r="C124" s="18" t="s">
        <v>19</v>
      </c>
      <c r="D124" s="21">
        <v>6.7</v>
      </c>
      <c r="E124" s="21">
        <v>0</v>
      </c>
      <c r="F124" s="21">
        <v>0</v>
      </c>
      <c r="G124" s="21">
        <v>0</v>
      </c>
      <c r="H124" s="23">
        <f t="shared" si="21"/>
        <v>6.7</v>
      </c>
    </row>
    <row r="125" spans="1:8" ht="26.25" customHeight="1" thickBot="1">
      <c r="A125" s="32"/>
      <c r="B125" s="32"/>
      <c r="C125" s="18" t="s">
        <v>20</v>
      </c>
      <c r="D125" s="26"/>
      <c r="E125" s="26"/>
      <c r="F125" s="26"/>
      <c r="G125" s="26"/>
      <c r="H125" s="16"/>
    </row>
    <row r="126" spans="1:8" ht="16.5">
      <c r="A126" s="58"/>
    </row>
    <row r="127" spans="1:8" ht="16.5">
      <c r="A127" s="58"/>
    </row>
    <row r="128" spans="1:8" ht="16.5">
      <c r="A128" s="58"/>
    </row>
    <row r="129" spans="1:6" ht="17.25" customHeight="1">
      <c r="A129" s="58" t="s">
        <v>51</v>
      </c>
    </row>
    <row r="130" spans="1:6" ht="16.5">
      <c r="A130" s="58" t="s">
        <v>52</v>
      </c>
      <c r="F130" s="59" t="s">
        <v>53</v>
      </c>
    </row>
  </sheetData>
  <mergeCells count="44">
    <mergeCell ref="D2:H7"/>
    <mergeCell ref="A10:H10"/>
    <mergeCell ref="A11:A12"/>
    <mergeCell ref="B11:B12"/>
    <mergeCell ref="C11:C12"/>
    <mergeCell ref="D11:H11"/>
    <mergeCell ref="A13:A19"/>
    <mergeCell ref="B13:B19"/>
    <mergeCell ref="A20:A26"/>
    <mergeCell ref="B20:B26"/>
    <mergeCell ref="A27:A33"/>
    <mergeCell ref="B27:B33"/>
    <mergeCell ref="A34:A40"/>
    <mergeCell ref="B34:B40"/>
    <mergeCell ref="A41:A47"/>
    <mergeCell ref="B41:B47"/>
    <mergeCell ref="A48:A54"/>
    <mergeCell ref="B48:B54"/>
    <mergeCell ref="G59:G60"/>
    <mergeCell ref="H59:H60"/>
    <mergeCell ref="A63:A69"/>
    <mergeCell ref="B63:B69"/>
    <mergeCell ref="A70:A76"/>
    <mergeCell ref="B70:B76"/>
    <mergeCell ref="A55:A62"/>
    <mergeCell ref="B55:B62"/>
    <mergeCell ref="C59:C60"/>
    <mergeCell ref="D59:D60"/>
    <mergeCell ref="E59:E60"/>
    <mergeCell ref="F59:F60"/>
    <mergeCell ref="A77:A83"/>
    <mergeCell ref="B77:B83"/>
    <mergeCell ref="A84:A90"/>
    <mergeCell ref="B84:B90"/>
    <mergeCell ref="A91:A97"/>
    <mergeCell ref="B91:B97"/>
    <mergeCell ref="A119:A125"/>
    <mergeCell ref="B119:B125"/>
    <mergeCell ref="A98:A104"/>
    <mergeCell ref="B98:B104"/>
    <mergeCell ref="A105:A111"/>
    <mergeCell ref="B105:B111"/>
    <mergeCell ref="A112:A118"/>
    <mergeCell ref="B112:B118"/>
  </mergeCells>
  <pageMargins left="0.31496062992125984" right="0.31496062992125984" top="0.74803149606299213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уточненный  (3)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2015-11-03T06:37:18Z</dcterms:modified>
</cp:coreProperties>
</file>