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200" windowHeight="1099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29" i="1"/>
  <c r="H9"/>
  <c r="H32"/>
  <c r="H39" l="1"/>
  <c r="H20"/>
  <c r="M26"/>
  <c r="H31"/>
  <c r="H19" l="1"/>
  <c r="H26" s="1"/>
  <c r="H48" s="1"/>
  <c r="K26" l="1"/>
  <c r="K39"/>
  <c r="K48" l="1"/>
  <c r="K36"/>
  <c r="K37"/>
  <c r="K34"/>
  <c r="K24"/>
  <c r="J39" l="1"/>
  <c r="I39"/>
  <c r="G39"/>
  <c r="K30"/>
  <c r="K35"/>
  <c r="K29" l="1"/>
  <c r="K23"/>
  <c r="K18"/>
  <c r="K32" l="1"/>
  <c r="K38" l="1"/>
  <c r="I26"/>
  <c r="J26"/>
  <c r="G26"/>
  <c r="K25"/>
  <c r="K19" l="1"/>
  <c r="K33" l="1"/>
  <c r="K31"/>
  <c r="K22"/>
  <c r="K21"/>
  <c r="K20"/>
  <c r="K17"/>
  <c r="K9" l="1"/>
  <c r="G48"/>
  <c r="J48"/>
  <c r="I48"/>
</calcChain>
</file>

<file path=xl/sharedStrings.xml><?xml version="1.0" encoding="utf-8"?>
<sst xmlns="http://schemas.openxmlformats.org/spreadsheetml/2006/main" count="117" uniqueCount="71">
  <si>
    <t>Перечень мероприятий подпрограммы «Поддержка искусства и народного творчества» с указанием объема средств на их реализацию и ожидаемых результатов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</si>
  <si>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</si>
  <si>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</si>
  <si>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</si>
  <si>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</si>
  <si>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</si>
  <si>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</si>
  <si>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Задача 1.   Поддержка искусства и народного творчества</t>
  </si>
  <si>
    <t>Обеспечение деятельности (оказание услуг) подведомственных учреждений в сфере театрального искусства в рамках программы "Поддержка искусства и народного творчества"</t>
  </si>
  <si>
    <t>Отдел культуры Администрации города Шарыпово</t>
  </si>
  <si>
    <t>Обеспечение деятельности (оказание услуг) подведомственных учреждений в сфере театрального искусства студии "Актер-моя профессия" в рамках программы "Поддержка искусства и народного творчества"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</si>
  <si>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"Поддержка искусства и народного творчества"</t>
  </si>
  <si>
    <t>Персональные выплаты, устанавливамые в целях повышения оплаты труда молодым специалистам в рамках подпрограммы "Поддержка искасства и народного творчества"</t>
  </si>
  <si>
    <t>О521031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</si>
  <si>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«Поддержка искусства и народного творчества»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</si>
  <si>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</si>
  <si>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</si>
  <si>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1</t>
  </si>
  <si>
    <t>Задача 2.</t>
  </si>
  <si>
    <t xml:space="preserve"> Сохранение и развитие традиционной народной культуры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</si>
  <si>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</si>
  <si>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</si>
  <si>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2</t>
  </si>
  <si>
    <t>Задача 3.</t>
  </si>
  <si>
    <t>Поддержка творческих инициатив населения, творческих союзов и организаций</t>
  </si>
  <si>
    <t>Обеспечение деятельности (оказание услуг) подведомственными учреждениями</t>
  </si>
  <si>
    <t>Итого по задаче 3</t>
  </si>
  <si>
    <t>Задача 4.</t>
  </si>
  <si>
    <t>Организация и проведение культурных событий, в том числе на межрегиональном и международном уровне.</t>
  </si>
  <si>
    <t>Итого по задаче 4</t>
  </si>
  <si>
    <t>Итого</t>
  </si>
  <si>
    <t>Начальник Отдела культуры Администрации  города Шарыпово</t>
  </si>
  <si>
    <t>Ю.В.Рудь</t>
  </si>
  <si>
    <t>2014год</t>
  </si>
  <si>
    <t>2015год</t>
  </si>
  <si>
    <t>2016год</t>
  </si>
  <si>
    <t>2017год</t>
  </si>
  <si>
    <t>Расходы (тыс. руб.), годы</t>
  </si>
  <si>
    <t>Ожидаемый результат от реализации подпрограммного мероприятия (в натуральном выражении</t>
  </si>
  <si>
    <t>количество посетителей учреждений составит 220300.человек</t>
  </si>
  <si>
    <t>Итого на 2014-2017 годы</t>
  </si>
  <si>
    <t>0801</t>
  </si>
  <si>
    <t>0528523</t>
  </si>
  <si>
    <t>0528524</t>
  </si>
  <si>
    <t>0521021</t>
  </si>
  <si>
    <t>0528734</t>
  </si>
  <si>
    <t>0527481</t>
  </si>
  <si>
    <t>031</t>
  </si>
  <si>
    <t>0528748</t>
  </si>
  <si>
    <t>0528525</t>
  </si>
  <si>
    <r>
      <rPr>
        <b/>
        <sz val="11"/>
        <rFont val="Times New Roman"/>
        <family val="1"/>
        <charset val="204"/>
      </rPr>
      <t xml:space="preserve">Цель: </t>
    </r>
    <r>
      <rPr>
        <sz val="11"/>
        <rFont val="Times New Roman"/>
        <family val="1"/>
        <charset val="204"/>
      </rPr>
      <t xml:space="preserve"> обеспечение доступа населения города к культурным благам и участию в культурной жизни</t>
    </r>
  </si>
  <si>
    <t>Поддержка детских клубных формирований в рамках подпрограммы "Поддержка искусства и народного творчества"</t>
  </si>
  <si>
    <t>О801</t>
  </si>
  <si>
    <t>О527483</t>
  </si>
  <si>
    <t>622   621</t>
  </si>
  <si>
    <t>Софинансирование расходов на поддержку детских клубных формирований в рамках подпрограммы "Поддержка искусства и народного творчества"</t>
  </si>
  <si>
    <t>О528760</t>
  </si>
  <si>
    <t>количество зрителей составит 48000человек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</si>
  <si>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"Поддержка искусства и народного творчества"</t>
  </si>
  <si>
    <t>0521022</t>
  </si>
  <si>
    <t>621   622</t>
  </si>
  <si>
    <t>621    622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</si>
  <si>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</si>
  <si>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0521032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</si>
  <si>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</si>
  <si>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О527511</t>
  </si>
  <si>
    <t>0527511</t>
  </si>
  <si>
    <t>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</si>
  <si>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621  622</t>
  </si>
  <si>
    <t>О528734</t>
  </si>
  <si>
    <t>Приложение №2 к постановлению Администрации города Шарыпово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"16" 10.2015г. №184                
                                                                                                Приложение № 8 к подпрограмме 2     "Поддержка искусства и народного творчества" муниципальной программы "Развитие культуры" на 2014-2017гг                                                                                                                                                           От "03" октября 2013 г. № 235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</si>
</sst>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0" fontId="3" fillId="2" borderId="0" xfId="0" applyFont="1" applyFill="1" applyAlignment="1">
      <alignment horizontal="right" vertical="distributed" wrapText="1"/>
    </xf>
    <xf numFmtId="0" fontId="2" fillId="2" borderId="0" xfId="0" applyFont="1" applyFill="1"/>
    <xf numFmtId="0" fontId="1" fillId="2" borderId="0" xfId="0" applyFont="1" applyFill="1" applyAlignment="1">
      <alignment horizontal="center" vertical="distributed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43" fontId="3" fillId="2" borderId="2" xfId="1" applyFont="1" applyFill="1" applyBorder="1" applyAlignment="1">
      <alignment horizontal="right" vertical="top" wrapText="1"/>
    </xf>
    <xf numFmtId="2" fontId="3" fillId="2" borderId="2" xfId="0" applyNumberFormat="1" applyFont="1" applyFill="1" applyBorder="1" applyAlignment="1">
      <alignment horizontal="right" vertical="top" wrapText="1"/>
    </xf>
    <xf numFmtId="43" fontId="3" fillId="2" borderId="2" xfId="0" applyNumberFormat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right" vertical="top" wrapText="1"/>
    </xf>
    <xf numFmtId="43" fontId="2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right" vertical="top" wrapText="1"/>
    </xf>
    <xf numFmtId="2" fontId="6" fillId="2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wrapText="1"/>
    </xf>
    <xf numFmtId="0" fontId="7" fillId="2" borderId="0" xfId="0" applyFont="1" applyFill="1"/>
    <xf numFmtId="0" fontId="6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right" vertical="top" wrapText="1"/>
    </xf>
    <xf numFmtId="2" fontId="6" fillId="2" borderId="4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right" vertical="top" wrapText="1"/>
    </xf>
    <xf numFmtId="2" fontId="3" fillId="2" borderId="4" xfId="0" applyNumberFormat="1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 wrapText="1"/>
    </xf>
    <xf numFmtId="2" fontId="4" fillId="2" borderId="2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distributed"/>
    </xf>
    <xf numFmtId="0" fontId="4" fillId="2" borderId="1" xfId="0" applyFont="1" applyFill="1" applyBorder="1"/>
    <xf numFmtId="49" fontId="4" fillId="2" borderId="1" xfId="0" applyNumberFormat="1" applyFont="1" applyFill="1" applyBorder="1"/>
    <xf numFmtId="0" fontId="4" fillId="2" borderId="0" xfId="0" applyFont="1" applyFill="1"/>
    <xf numFmtId="2" fontId="3" fillId="2" borderId="2" xfId="0" applyNumberFormat="1" applyFont="1" applyFill="1" applyBorder="1" applyAlignment="1">
      <alignment horizontal="right" vertical="top" wrapText="1"/>
    </xf>
    <xf numFmtId="43" fontId="4" fillId="2" borderId="2" xfId="0" applyNumberFormat="1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abSelected="1" zoomScale="75" zoomScaleNormal="75" workbookViewId="0">
      <selection activeCell="J6" sqref="J6"/>
    </sheetView>
  </sheetViews>
  <sheetFormatPr defaultRowHeight="15"/>
  <cols>
    <col min="1" max="1" width="27.85546875" style="1" customWidth="1"/>
    <col min="2" max="2" width="15.140625" style="1" customWidth="1"/>
    <col min="3" max="3" width="8.85546875" style="2" customWidth="1"/>
    <col min="4" max="5" width="9.85546875" style="1" customWidth="1"/>
    <col min="6" max="6" width="9.140625" style="1" customWidth="1"/>
    <col min="7" max="7" width="10.7109375" style="1" customWidth="1"/>
    <col min="8" max="8" width="11.5703125" style="1" customWidth="1"/>
    <col min="9" max="9" width="11" style="1" customWidth="1"/>
    <col min="10" max="10" width="11.85546875" style="1" customWidth="1"/>
    <col min="11" max="11" width="12.85546875" style="1" customWidth="1"/>
    <col min="12" max="12" width="21.5703125" style="1" customWidth="1"/>
    <col min="13" max="13" width="13.7109375" style="4" customWidth="1"/>
    <col min="14" max="16384" width="9.140625" style="4"/>
  </cols>
  <sheetData>
    <row r="1" spans="1:12" ht="99.75" customHeight="1">
      <c r="F1" s="3" t="s">
        <v>70</v>
      </c>
      <c r="G1" s="3"/>
      <c r="H1" s="3"/>
      <c r="I1" s="3"/>
      <c r="J1" s="3"/>
      <c r="K1" s="3"/>
      <c r="L1" s="3"/>
    </row>
    <row r="3" spans="1:12" ht="37.5" customHeight="1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>
      <c r="A4" s="6"/>
      <c r="B4" s="6"/>
      <c r="C4" s="6"/>
      <c r="D4" s="6"/>
      <c r="E4" s="6"/>
      <c r="F4" s="6"/>
      <c r="G4" s="6"/>
      <c r="H4" s="6"/>
      <c r="I4" s="6"/>
      <c r="J4" s="6"/>
      <c r="K4" s="7"/>
    </row>
    <row r="5" spans="1:12" ht="28.5" customHeight="1">
      <c r="A5" s="8" t="s">
        <v>1</v>
      </c>
      <c r="B5" s="8" t="s">
        <v>2</v>
      </c>
      <c r="C5" s="8" t="s">
        <v>3</v>
      </c>
      <c r="D5" s="8"/>
      <c r="E5" s="8"/>
      <c r="F5" s="8"/>
      <c r="G5" s="9" t="s">
        <v>37</v>
      </c>
      <c r="H5" s="9"/>
      <c r="I5" s="9"/>
      <c r="J5" s="9"/>
      <c r="K5" s="9"/>
      <c r="L5" s="8" t="s">
        <v>38</v>
      </c>
    </row>
    <row r="6" spans="1:12" ht="63" customHeight="1">
      <c r="A6" s="8"/>
      <c r="B6" s="8"/>
      <c r="C6" s="10" t="s">
        <v>2</v>
      </c>
      <c r="D6" s="11" t="s">
        <v>4</v>
      </c>
      <c r="E6" s="11" t="s">
        <v>5</v>
      </c>
      <c r="F6" s="11" t="s">
        <v>6</v>
      </c>
      <c r="G6" s="11" t="s">
        <v>33</v>
      </c>
      <c r="H6" s="11" t="s">
        <v>34</v>
      </c>
      <c r="I6" s="11" t="s">
        <v>35</v>
      </c>
      <c r="J6" s="11" t="s">
        <v>36</v>
      </c>
      <c r="K6" s="11" t="s">
        <v>40</v>
      </c>
      <c r="L6" s="8"/>
    </row>
    <row r="7" spans="1:12" ht="26.25" customHeight="1">
      <c r="A7" s="12" t="s">
        <v>50</v>
      </c>
      <c r="B7" s="13"/>
      <c r="C7" s="13"/>
      <c r="D7" s="13"/>
      <c r="E7" s="13"/>
      <c r="F7" s="13"/>
      <c r="G7" s="13"/>
      <c r="H7" s="13"/>
      <c r="I7" s="13"/>
      <c r="J7" s="13"/>
      <c r="K7" s="14"/>
      <c r="L7" s="15"/>
    </row>
    <row r="8" spans="1:12" ht="48.75" customHeight="1">
      <c r="A8" s="15" t="s">
        <v>7</v>
      </c>
      <c r="B8" s="15"/>
      <c r="C8" s="16"/>
      <c r="D8" s="15"/>
      <c r="E8" s="15"/>
      <c r="F8" s="15"/>
      <c r="G8" s="15"/>
      <c r="H8" s="15"/>
      <c r="I8" s="15"/>
      <c r="J8" s="15"/>
      <c r="K8" s="15"/>
      <c r="L8" s="15"/>
    </row>
    <row r="9" spans="1:12" ht="15" customHeight="1">
      <c r="A9" s="17" t="s">
        <v>8</v>
      </c>
      <c r="B9" s="18" t="s">
        <v>9</v>
      </c>
      <c r="C9" s="19" t="s">
        <v>47</v>
      </c>
      <c r="D9" s="20" t="s">
        <v>41</v>
      </c>
      <c r="E9" s="20" t="s">
        <v>42</v>
      </c>
      <c r="F9" s="21" t="s">
        <v>60</v>
      </c>
      <c r="G9" s="21">
        <v>4819.37</v>
      </c>
      <c r="H9" s="21">
        <f>5228.83-705.89+29.69-39.3+34.51-162.58+130.7-59.8+0.01</f>
        <v>4456.1699999999992</v>
      </c>
      <c r="I9" s="21">
        <v>5091.75</v>
      </c>
      <c r="J9" s="21">
        <v>5091.75</v>
      </c>
      <c r="K9" s="57">
        <f>G9+H9+I9+J9</f>
        <v>19459.04</v>
      </c>
      <c r="L9" s="18" t="s">
        <v>57</v>
      </c>
    </row>
    <row r="10" spans="1:12" ht="15" customHeight="1">
      <c r="A10" s="17"/>
      <c r="B10" s="18"/>
      <c r="C10" s="19"/>
      <c r="D10" s="20"/>
      <c r="E10" s="20"/>
      <c r="F10" s="21"/>
      <c r="G10" s="21"/>
      <c r="H10" s="21"/>
      <c r="I10" s="21"/>
      <c r="J10" s="21"/>
      <c r="K10" s="57"/>
      <c r="L10" s="18"/>
    </row>
    <row r="11" spans="1:12" ht="15" customHeight="1">
      <c r="A11" s="17"/>
      <c r="B11" s="18"/>
      <c r="C11" s="19"/>
      <c r="D11" s="20"/>
      <c r="E11" s="20"/>
      <c r="F11" s="21"/>
      <c r="G11" s="21"/>
      <c r="H11" s="21"/>
      <c r="I11" s="21"/>
      <c r="J11" s="21"/>
      <c r="K11" s="57"/>
      <c r="L11" s="18"/>
    </row>
    <row r="12" spans="1:12" ht="15" customHeight="1">
      <c r="A12" s="17"/>
      <c r="B12" s="18"/>
      <c r="C12" s="19"/>
      <c r="D12" s="20"/>
      <c r="E12" s="20"/>
      <c r="F12" s="21"/>
      <c r="G12" s="21"/>
      <c r="H12" s="21"/>
      <c r="I12" s="21"/>
      <c r="J12" s="21"/>
      <c r="K12" s="57"/>
      <c r="L12" s="18"/>
    </row>
    <row r="13" spans="1:12" ht="15" customHeight="1">
      <c r="A13" s="17"/>
      <c r="B13" s="18"/>
      <c r="C13" s="19"/>
      <c r="D13" s="20"/>
      <c r="E13" s="20"/>
      <c r="F13" s="21"/>
      <c r="G13" s="21"/>
      <c r="H13" s="21"/>
      <c r="I13" s="21"/>
      <c r="J13" s="21"/>
      <c r="K13" s="57"/>
      <c r="L13" s="18"/>
    </row>
    <row r="14" spans="1:12" ht="15" customHeight="1">
      <c r="A14" s="17"/>
      <c r="B14" s="18"/>
      <c r="C14" s="19"/>
      <c r="D14" s="20"/>
      <c r="E14" s="20"/>
      <c r="F14" s="21"/>
      <c r="G14" s="21"/>
      <c r="H14" s="21"/>
      <c r="I14" s="21"/>
      <c r="J14" s="21"/>
      <c r="K14" s="57"/>
      <c r="L14" s="18"/>
    </row>
    <row r="15" spans="1:12" ht="15" customHeight="1">
      <c r="A15" s="17"/>
      <c r="B15" s="18"/>
      <c r="C15" s="19"/>
      <c r="D15" s="20"/>
      <c r="E15" s="20"/>
      <c r="F15" s="21"/>
      <c r="G15" s="21"/>
      <c r="H15" s="21"/>
      <c r="I15" s="21"/>
      <c r="J15" s="21"/>
      <c r="K15" s="57"/>
      <c r="L15" s="18"/>
    </row>
    <row r="16" spans="1:12" ht="15" customHeight="1">
      <c r="A16" s="17"/>
      <c r="B16" s="18"/>
      <c r="C16" s="19"/>
      <c r="D16" s="20"/>
      <c r="E16" s="20"/>
      <c r="F16" s="21"/>
      <c r="G16" s="21"/>
      <c r="H16" s="21"/>
      <c r="I16" s="21"/>
      <c r="J16" s="21"/>
      <c r="K16" s="57"/>
      <c r="L16" s="18"/>
    </row>
    <row r="17" spans="1:13" ht="156.75" customHeight="1">
      <c r="A17" s="15" t="s">
        <v>10</v>
      </c>
      <c r="B17" s="18"/>
      <c r="C17" s="19"/>
      <c r="D17" s="16" t="s">
        <v>41</v>
      </c>
      <c r="E17" s="16" t="s">
        <v>43</v>
      </c>
      <c r="F17" s="22">
        <v>621</v>
      </c>
      <c r="G17" s="22">
        <v>196.6</v>
      </c>
      <c r="H17" s="23">
        <v>204</v>
      </c>
      <c r="I17" s="23">
        <v>204</v>
      </c>
      <c r="J17" s="23">
        <v>204</v>
      </c>
      <c r="K17" s="22">
        <f>G17+H17+I17+J17</f>
        <v>808.6</v>
      </c>
      <c r="L17" s="18"/>
    </row>
    <row r="18" spans="1:13" ht="138.75" customHeight="1">
      <c r="A18" s="15" t="s">
        <v>64</v>
      </c>
      <c r="B18" s="18"/>
      <c r="C18" s="19"/>
      <c r="D18" s="16" t="s">
        <v>52</v>
      </c>
      <c r="E18" s="16" t="s">
        <v>65</v>
      </c>
      <c r="F18" s="22">
        <v>621</v>
      </c>
      <c r="G18" s="24">
        <v>0</v>
      </c>
      <c r="H18" s="23">
        <v>705.89</v>
      </c>
      <c r="I18" s="24">
        <v>0</v>
      </c>
      <c r="J18" s="24">
        <v>0</v>
      </c>
      <c r="K18" s="25">
        <f>H18</f>
        <v>705.89</v>
      </c>
      <c r="L18" s="18"/>
    </row>
    <row r="19" spans="1:13" ht="163.5" customHeight="1">
      <c r="A19" s="15" t="s">
        <v>11</v>
      </c>
      <c r="B19" s="18"/>
      <c r="C19" s="19"/>
      <c r="D19" s="16" t="s">
        <v>41</v>
      </c>
      <c r="E19" s="16" t="s">
        <v>44</v>
      </c>
      <c r="F19" s="22">
        <v>621</v>
      </c>
      <c r="G19" s="22">
        <v>237.47</v>
      </c>
      <c r="H19" s="22">
        <f>239.63+118.86+59.8</f>
        <v>418.29</v>
      </c>
      <c r="I19" s="22">
        <v>239.63</v>
      </c>
      <c r="J19" s="22">
        <v>239.63</v>
      </c>
      <c r="K19" s="22">
        <f>G19+H19+I19+J19</f>
        <v>1135.02</v>
      </c>
      <c r="L19" s="18"/>
    </row>
    <row r="20" spans="1:13" ht="112.5" customHeight="1">
      <c r="A20" s="15" t="s">
        <v>12</v>
      </c>
      <c r="B20" s="18"/>
      <c r="C20" s="19"/>
      <c r="D20" s="16" t="s">
        <v>41</v>
      </c>
      <c r="E20" s="16" t="s">
        <v>13</v>
      </c>
      <c r="F20" s="22">
        <v>621</v>
      </c>
      <c r="G20" s="22">
        <v>47.99</v>
      </c>
      <c r="H20" s="24">
        <f>62.49+43.72-0.05-0.04</f>
        <v>106.12</v>
      </c>
      <c r="I20" s="24">
        <v>62.4</v>
      </c>
      <c r="J20" s="24">
        <v>62.4</v>
      </c>
      <c r="K20" s="22">
        <f>G20+H20+I20+J20</f>
        <v>278.91000000000003</v>
      </c>
      <c r="L20" s="18"/>
    </row>
    <row r="21" spans="1:13" ht="165.75" customHeight="1">
      <c r="A21" s="15" t="s">
        <v>14</v>
      </c>
      <c r="B21" s="18"/>
      <c r="C21" s="19"/>
      <c r="D21" s="16" t="s">
        <v>41</v>
      </c>
      <c r="E21" s="16" t="s">
        <v>69</v>
      </c>
      <c r="F21" s="15">
        <v>621</v>
      </c>
      <c r="G21" s="22">
        <v>449.53</v>
      </c>
      <c r="H21" s="24">
        <v>0</v>
      </c>
      <c r="I21" s="24">
        <v>0</v>
      </c>
      <c r="J21" s="24">
        <v>0</v>
      </c>
      <c r="K21" s="22">
        <f>G21+H21+I21+J21</f>
        <v>449.53</v>
      </c>
      <c r="L21" s="18"/>
    </row>
    <row r="22" spans="1:13" ht="138" customHeight="1">
      <c r="A22" s="15" t="s">
        <v>15</v>
      </c>
      <c r="B22" s="18"/>
      <c r="C22" s="19"/>
      <c r="D22" s="16" t="s">
        <v>41</v>
      </c>
      <c r="E22" s="16" t="s">
        <v>46</v>
      </c>
      <c r="F22" s="15">
        <v>621</v>
      </c>
      <c r="G22" s="22">
        <v>200</v>
      </c>
      <c r="H22" s="24">
        <v>0</v>
      </c>
      <c r="I22" s="24">
        <v>0</v>
      </c>
      <c r="J22" s="24">
        <v>0</v>
      </c>
      <c r="K22" s="24">
        <f>G22</f>
        <v>200</v>
      </c>
      <c r="L22" s="26"/>
    </row>
    <row r="23" spans="1:13" ht="192" customHeight="1">
      <c r="A23" s="15" t="s">
        <v>16</v>
      </c>
      <c r="B23" s="18"/>
      <c r="C23" s="19"/>
      <c r="D23" s="16" t="s">
        <v>52</v>
      </c>
      <c r="E23" s="16" t="s">
        <v>48</v>
      </c>
      <c r="F23" s="15" t="s">
        <v>61</v>
      </c>
      <c r="G23" s="22">
        <v>2.02</v>
      </c>
      <c r="H23" s="24">
        <v>5.05</v>
      </c>
      <c r="I23" s="24">
        <v>0</v>
      </c>
      <c r="J23" s="24">
        <v>0</v>
      </c>
      <c r="K23" s="24">
        <f>G23+H23</f>
        <v>7.07</v>
      </c>
      <c r="L23" s="26"/>
    </row>
    <row r="24" spans="1:13" ht="159.75" customHeight="1">
      <c r="A24" s="15" t="s">
        <v>67</v>
      </c>
      <c r="B24" s="26"/>
      <c r="C24" s="10"/>
      <c r="D24" s="16" t="s">
        <v>52</v>
      </c>
      <c r="E24" s="16" t="s">
        <v>46</v>
      </c>
      <c r="F24" s="15" t="s">
        <v>68</v>
      </c>
      <c r="G24" s="24">
        <v>0</v>
      </c>
      <c r="H24" s="24">
        <v>500</v>
      </c>
      <c r="I24" s="24">
        <v>0</v>
      </c>
      <c r="J24" s="24">
        <v>0</v>
      </c>
      <c r="K24" s="24">
        <f>H24</f>
        <v>500</v>
      </c>
      <c r="L24" s="26"/>
    </row>
    <row r="25" spans="1:13" ht="192" customHeight="1">
      <c r="A25" s="15" t="s">
        <v>58</v>
      </c>
      <c r="B25" s="26" t="s">
        <v>9</v>
      </c>
      <c r="C25" s="10" t="s">
        <v>47</v>
      </c>
      <c r="D25" s="16" t="s">
        <v>52</v>
      </c>
      <c r="E25" s="16" t="s">
        <v>59</v>
      </c>
      <c r="F25" s="15">
        <v>621</v>
      </c>
      <c r="G25" s="24">
        <v>16</v>
      </c>
      <c r="H25" s="24">
        <v>0</v>
      </c>
      <c r="I25" s="24">
        <v>0</v>
      </c>
      <c r="J25" s="24">
        <v>0</v>
      </c>
      <c r="K25" s="24">
        <f>G25</f>
        <v>16</v>
      </c>
      <c r="L25" s="26"/>
    </row>
    <row r="26" spans="1:13" ht="25.5" customHeight="1">
      <c r="A26" s="27" t="s">
        <v>17</v>
      </c>
      <c r="B26" s="15"/>
      <c r="C26" s="16"/>
      <c r="D26" s="16"/>
      <c r="E26" s="16"/>
      <c r="F26" s="15"/>
      <c r="G26" s="28">
        <f>G23+G21+G20+G19+G17+G9+G22+G25</f>
        <v>5968.98</v>
      </c>
      <c r="H26" s="58">
        <f>H23+H21+H20+H19+H17+H9+H22+H25+H18+H24</f>
        <v>6395.5199999999995</v>
      </c>
      <c r="I26" s="28">
        <f t="shared" ref="I26:J26" si="0">I23+I21+I20+I19+I17+I9+I22+I25</f>
        <v>5597.78</v>
      </c>
      <c r="J26" s="28">
        <f t="shared" si="0"/>
        <v>5597.78</v>
      </c>
      <c r="K26" s="58">
        <f>H26+I26+J26+G26</f>
        <v>23560.059999999998</v>
      </c>
      <c r="L26" s="15"/>
      <c r="M26" s="29">
        <f>H9+H17+H18+H19+H20+H21+H22+H23+H24+H25</f>
        <v>6395.5199999999995</v>
      </c>
    </row>
    <row r="27" spans="1:13" ht="18.75" customHeight="1">
      <c r="A27" s="15" t="s">
        <v>18</v>
      </c>
      <c r="B27" s="17" t="s">
        <v>9</v>
      </c>
      <c r="C27" s="30" t="s">
        <v>47</v>
      </c>
      <c r="D27" s="31"/>
      <c r="E27" s="31"/>
      <c r="F27" s="17"/>
      <c r="G27" s="17"/>
      <c r="H27" s="17"/>
      <c r="I27" s="17"/>
      <c r="J27" s="17"/>
      <c r="K27" s="17"/>
      <c r="L27" s="17"/>
    </row>
    <row r="28" spans="1:13" ht="71.25" customHeight="1">
      <c r="A28" s="15" t="s">
        <v>19</v>
      </c>
      <c r="B28" s="17"/>
      <c r="C28" s="30"/>
      <c r="D28" s="32"/>
      <c r="E28" s="32"/>
      <c r="F28" s="17"/>
      <c r="G28" s="17"/>
      <c r="H28" s="17"/>
      <c r="I28" s="17"/>
      <c r="J28" s="17"/>
      <c r="K28" s="17"/>
      <c r="L28" s="17"/>
    </row>
    <row r="29" spans="1:13" ht="108" customHeight="1">
      <c r="A29" s="15" t="s">
        <v>20</v>
      </c>
      <c r="B29" s="18" t="s">
        <v>9</v>
      </c>
      <c r="C29" s="19" t="s">
        <v>47</v>
      </c>
      <c r="D29" s="16" t="s">
        <v>41</v>
      </c>
      <c r="E29" s="16" t="s">
        <v>49</v>
      </c>
      <c r="F29" s="22" t="s">
        <v>61</v>
      </c>
      <c r="G29" s="22">
        <v>10915.56</v>
      </c>
      <c r="H29" s="24">
        <f>11529.59-672.92+100-712.3+104-243.66+38.53-2.02-88.79+91.67+220.01-72.31-174.6+2000+0.01+0.01</f>
        <v>12117.220000000001</v>
      </c>
      <c r="I29" s="24">
        <v>10639.12</v>
      </c>
      <c r="J29" s="24">
        <v>10639.12</v>
      </c>
      <c r="K29" s="24">
        <f>G29+H29+I29+J29</f>
        <v>44311.020000000004</v>
      </c>
      <c r="L29" s="18" t="s">
        <v>39</v>
      </c>
    </row>
    <row r="30" spans="1:13" ht="132" customHeight="1">
      <c r="A30" s="15" t="s">
        <v>64</v>
      </c>
      <c r="B30" s="18"/>
      <c r="C30" s="19"/>
      <c r="D30" s="16" t="s">
        <v>52</v>
      </c>
      <c r="E30" s="16" t="s">
        <v>66</v>
      </c>
      <c r="F30" s="22">
        <v>621</v>
      </c>
      <c r="G30" s="24">
        <v>0</v>
      </c>
      <c r="H30" s="24">
        <v>1385.22</v>
      </c>
      <c r="I30" s="24">
        <v>0</v>
      </c>
      <c r="J30" s="24">
        <v>0</v>
      </c>
      <c r="K30" s="24">
        <f>H30</f>
        <v>1385.22</v>
      </c>
      <c r="L30" s="18"/>
    </row>
    <row r="31" spans="1:13" ht="168.75" customHeight="1">
      <c r="A31" s="15" t="s">
        <v>11</v>
      </c>
      <c r="B31" s="18"/>
      <c r="C31" s="19"/>
      <c r="D31" s="16" t="s">
        <v>41</v>
      </c>
      <c r="E31" s="16" t="s">
        <v>44</v>
      </c>
      <c r="F31" s="22">
        <v>621</v>
      </c>
      <c r="G31" s="22">
        <v>716.45</v>
      </c>
      <c r="H31" s="22">
        <f>804.4+50.51+72.31+174.6</f>
        <v>1101.82</v>
      </c>
      <c r="I31" s="22">
        <v>804.4</v>
      </c>
      <c r="J31" s="22">
        <v>804.4</v>
      </c>
      <c r="K31" s="22">
        <f>G31+H31+I31+J31</f>
        <v>3427.07</v>
      </c>
      <c r="L31" s="18"/>
    </row>
    <row r="32" spans="1:13" ht="120" customHeight="1">
      <c r="A32" s="15" t="s">
        <v>62</v>
      </c>
      <c r="B32" s="18"/>
      <c r="C32" s="19"/>
      <c r="D32" s="16" t="s">
        <v>41</v>
      </c>
      <c r="E32" s="16" t="s">
        <v>63</v>
      </c>
      <c r="F32" s="22">
        <v>621</v>
      </c>
      <c r="G32" s="24">
        <v>0</v>
      </c>
      <c r="H32" s="22">
        <f>69.69+38.28</f>
        <v>107.97</v>
      </c>
      <c r="I32" s="24">
        <v>0</v>
      </c>
      <c r="J32" s="24">
        <v>0</v>
      </c>
      <c r="K32" s="22">
        <f>H32</f>
        <v>107.97</v>
      </c>
      <c r="L32" s="18"/>
    </row>
    <row r="33" spans="1:12" ht="166.5" customHeight="1">
      <c r="A33" s="15" t="s">
        <v>14</v>
      </c>
      <c r="B33" s="18"/>
      <c r="C33" s="19"/>
      <c r="D33" s="16" t="s">
        <v>41</v>
      </c>
      <c r="E33" s="16" t="s">
        <v>45</v>
      </c>
      <c r="F33" s="22">
        <v>621</v>
      </c>
      <c r="G33" s="22">
        <v>965.09</v>
      </c>
      <c r="H33" s="24">
        <v>0</v>
      </c>
      <c r="I33" s="24">
        <v>0</v>
      </c>
      <c r="J33" s="24">
        <v>0</v>
      </c>
      <c r="K33" s="22">
        <f>G33+H33+I33+J33</f>
        <v>965.09</v>
      </c>
      <c r="L33" s="18"/>
    </row>
    <row r="34" spans="1:12" ht="152.25" customHeight="1">
      <c r="A34" s="15" t="s">
        <v>16</v>
      </c>
      <c r="B34" s="18"/>
      <c r="C34" s="19"/>
      <c r="D34" s="16" t="s">
        <v>41</v>
      </c>
      <c r="E34" s="16" t="s">
        <v>48</v>
      </c>
      <c r="F34" s="22">
        <v>621</v>
      </c>
      <c r="G34" s="22">
        <v>2.02</v>
      </c>
      <c r="H34" s="24">
        <v>2.1</v>
      </c>
      <c r="I34" s="24">
        <v>0</v>
      </c>
      <c r="J34" s="24">
        <v>0</v>
      </c>
      <c r="K34" s="24">
        <f>G34+H34</f>
        <v>4.12</v>
      </c>
      <c r="L34" s="26"/>
    </row>
    <row r="35" spans="1:12" s="37" customFormat="1" ht="147.75" customHeight="1">
      <c r="A35" s="33" t="s">
        <v>55</v>
      </c>
      <c r="B35" s="26"/>
      <c r="C35" s="10"/>
      <c r="D35" s="33" t="s">
        <v>52</v>
      </c>
      <c r="E35" s="33" t="s">
        <v>56</v>
      </c>
      <c r="F35" s="34" t="s">
        <v>54</v>
      </c>
      <c r="G35" s="35">
        <v>1.01</v>
      </c>
      <c r="H35" s="35">
        <v>2.02</v>
      </c>
      <c r="I35" s="35">
        <v>0</v>
      </c>
      <c r="J35" s="35">
        <v>0</v>
      </c>
      <c r="K35" s="15">
        <f>G35+H35</f>
        <v>3.0300000000000002</v>
      </c>
      <c r="L35" s="36"/>
    </row>
    <row r="36" spans="1:12" s="37" customFormat="1" ht="111.75" customHeight="1">
      <c r="A36" s="38" t="s">
        <v>51</v>
      </c>
      <c r="B36" s="39"/>
      <c r="C36" s="40"/>
      <c r="D36" s="38" t="s">
        <v>52</v>
      </c>
      <c r="E36" s="38" t="s">
        <v>53</v>
      </c>
      <c r="F36" s="41" t="s">
        <v>54</v>
      </c>
      <c r="G36" s="41">
        <v>100</v>
      </c>
      <c r="H36" s="41">
        <v>200</v>
      </c>
      <c r="I36" s="42">
        <v>0</v>
      </c>
      <c r="J36" s="42">
        <v>0</v>
      </c>
      <c r="K36" s="59">
        <f>G36+H36</f>
        <v>300</v>
      </c>
      <c r="L36" s="36"/>
    </row>
    <row r="37" spans="1:12" ht="133.5" customHeight="1">
      <c r="A37" s="43" t="s">
        <v>21</v>
      </c>
      <c r="B37" s="39"/>
      <c r="C37" s="40"/>
      <c r="D37" s="44" t="s">
        <v>41</v>
      </c>
      <c r="E37" s="44" t="s">
        <v>46</v>
      </c>
      <c r="F37" s="45" t="s">
        <v>68</v>
      </c>
      <c r="G37" s="45">
        <v>200</v>
      </c>
      <c r="H37" s="45">
        <v>208</v>
      </c>
      <c r="I37" s="46">
        <v>0</v>
      </c>
      <c r="J37" s="46">
        <v>0</v>
      </c>
      <c r="K37" s="45">
        <f>G37+H37</f>
        <v>408</v>
      </c>
      <c r="L37" s="26"/>
    </row>
    <row r="38" spans="1:12" ht="137.25" customHeight="1">
      <c r="A38" s="15" t="s">
        <v>58</v>
      </c>
      <c r="B38" s="47" t="s">
        <v>9</v>
      </c>
      <c r="C38" s="48" t="s">
        <v>47</v>
      </c>
      <c r="D38" s="16" t="s">
        <v>41</v>
      </c>
      <c r="E38" s="16" t="s">
        <v>59</v>
      </c>
      <c r="F38" s="22">
        <v>621</v>
      </c>
      <c r="G38" s="22">
        <v>56.99</v>
      </c>
      <c r="H38" s="22">
        <v>0</v>
      </c>
      <c r="I38" s="22">
        <v>0</v>
      </c>
      <c r="J38" s="22">
        <v>0</v>
      </c>
      <c r="K38" s="22">
        <f t="shared" ref="K38" si="1">G38</f>
        <v>56.99</v>
      </c>
      <c r="L38" s="26"/>
    </row>
    <row r="39" spans="1:12" ht="26.25" customHeight="1">
      <c r="A39" s="27" t="s">
        <v>22</v>
      </c>
      <c r="B39" s="15"/>
      <c r="C39" s="16"/>
      <c r="D39" s="16"/>
      <c r="E39" s="16"/>
      <c r="F39" s="15"/>
      <c r="G39" s="28">
        <f>G33+G31+G29+G34+G38+G37+G36+G35</f>
        <v>12957.119999999999</v>
      </c>
      <c r="H39" s="49">
        <f>H29+H30+H31+H32+H33+H34+H35+H36+H37+H38</f>
        <v>15124.35</v>
      </c>
      <c r="I39" s="49">
        <f>I33+I31+I29+I34+I38+I37+I36+I35+I32+I30</f>
        <v>11443.52</v>
      </c>
      <c r="J39" s="49">
        <f>J33+J31+J29+J34+J38+J37+J36+J35+J32+J30</f>
        <v>11443.52</v>
      </c>
      <c r="K39" s="49">
        <f>G39+H39+I39+J39</f>
        <v>50968.510000000009</v>
      </c>
      <c r="L39" s="15"/>
    </row>
    <row r="40" spans="1:12" ht="33.75" customHeight="1">
      <c r="A40" s="15" t="s">
        <v>23</v>
      </c>
      <c r="B40" s="17" t="s">
        <v>9</v>
      </c>
      <c r="C40" s="30" t="s">
        <v>47</v>
      </c>
      <c r="D40" s="50"/>
      <c r="E40" s="50"/>
      <c r="F40" s="17"/>
      <c r="G40" s="17"/>
      <c r="H40" s="17"/>
      <c r="I40" s="17"/>
      <c r="J40" s="17"/>
      <c r="K40" s="17"/>
      <c r="L40" s="17"/>
    </row>
    <row r="41" spans="1:12" ht="74.25" customHeight="1">
      <c r="A41" s="15" t="s">
        <v>24</v>
      </c>
      <c r="B41" s="17"/>
      <c r="C41" s="30"/>
      <c r="D41" s="51"/>
      <c r="E41" s="51"/>
      <c r="F41" s="17"/>
      <c r="G41" s="17"/>
      <c r="H41" s="17"/>
      <c r="I41" s="17"/>
      <c r="J41" s="17"/>
      <c r="K41" s="17"/>
      <c r="L41" s="17"/>
    </row>
    <row r="42" spans="1:12" ht="87" customHeight="1">
      <c r="A42" s="15" t="s">
        <v>25</v>
      </c>
      <c r="B42" s="15" t="s">
        <v>9</v>
      </c>
      <c r="C42" s="52"/>
      <c r="D42" s="16"/>
      <c r="E42" s="16"/>
      <c r="F42" s="15"/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15"/>
    </row>
    <row r="43" spans="1:12" ht="21" customHeight="1">
      <c r="A43" s="27" t="s">
        <v>26</v>
      </c>
      <c r="B43" s="15"/>
      <c r="C43" s="52"/>
      <c r="D43" s="16"/>
      <c r="E43" s="16"/>
      <c r="F43" s="15"/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15"/>
    </row>
    <row r="44" spans="1:12" ht="20.25" customHeight="1">
      <c r="A44" s="15" t="s">
        <v>27</v>
      </c>
      <c r="B44" s="17" t="s">
        <v>9</v>
      </c>
      <c r="C44" s="30"/>
      <c r="D44" s="50"/>
      <c r="E44" s="50"/>
      <c r="F44" s="17"/>
      <c r="G44" s="17"/>
      <c r="H44" s="17"/>
      <c r="I44" s="17"/>
      <c r="J44" s="17"/>
      <c r="K44" s="17"/>
      <c r="L44" s="17"/>
    </row>
    <row r="45" spans="1:12" ht="62.25" customHeight="1">
      <c r="A45" s="15" t="s">
        <v>28</v>
      </c>
      <c r="B45" s="17"/>
      <c r="C45" s="30"/>
      <c r="D45" s="51"/>
      <c r="E45" s="51"/>
      <c r="F45" s="17"/>
      <c r="G45" s="17"/>
      <c r="H45" s="17"/>
      <c r="I45" s="17"/>
      <c r="J45" s="17"/>
      <c r="K45" s="17"/>
      <c r="L45" s="17"/>
    </row>
    <row r="46" spans="1:12" ht="72" customHeight="1">
      <c r="A46" s="15" t="s">
        <v>25</v>
      </c>
      <c r="B46" s="15" t="s">
        <v>9</v>
      </c>
      <c r="C46" s="52"/>
      <c r="D46" s="16"/>
      <c r="E46" s="16"/>
      <c r="F46" s="15"/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15"/>
    </row>
    <row r="47" spans="1:12" ht="24.75" customHeight="1">
      <c r="A47" s="27" t="s">
        <v>29</v>
      </c>
      <c r="B47" s="15"/>
      <c r="C47" s="16"/>
      <c r="D47" s="15"/>
      <c r="E47" s="15"/>
      <c r="F47" s="15"/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15"/>
    </row>
    <row r="48" spans="1:12">
      <c r="A48" s="27" t="s">
        <v>30</v>
      </c>
      <c r="B48" s="15"/>
      <c r="C48" s="16"/>
      <c r="D48" s="15"/>
      <c r="E48" s="15"/>
      <c r="F48" s="15"/>
      <c r="G48" s="49">
        <f>G39+G26</f>
        <v>18926.099999999999</v>
      </c>
      <c r="H48" s="49">
        <f>H39+H26</f>
        <v>21519.87</v>
      </c>
      <c r="I48" s="49">
        <f>I39+I26</f>
        <v>17041.3</v>
      </c>
      <c r="J48" s="49">
        <f>J39+J26</f>
        <v>17041.3</v>
      </c>
      <c r="K48" s="49">
        <f>H48+I48+J48+G48</f>
        <v>74528.570000000007</v>
      </c>
      <c r="L48" s="15"/>
    </row>
    <row r="51" spans="1:6" ht="44.25" customHeight="1">
      <c r="A51" s="53" t="s">
        <v>31</v>
      </c>
      <c r="B51" s="54"/>
      <c r="C51" s="55"/>
      <c r="D51" s="54"/>
      <c r="E51" s="54"/>
      <c r="F51" s="56" t="s">
        <v>32</v>
      </c>
    </row>
  </sheetData>
  <mergeCells count="57">
    <mergeCell ref="F1:L1"/>
    <mergeCell ref="D40:D41"/>
    <mergeCell ref="E40:E41"/>
    <mergeCell ref="L5:L6"/>
    <mergeCell ref="L9:L21"/>
    <mergeCell ref="L27:L28"/>
    <mergeCell ref="L29:L33"/>
    <mergeCell ref="L40:L41"/>
    <mergeCell ref="H40:H41"/>
    <mergeCell ref="I40:I41"/>
    <mergeCell ref="F27:F28"/>
    <mergeCell ref="D9:D16"/>
    <mergeCell ref="E9:E16"/>
    <mergeCell ref="F9:F16"/>
    <mergeCell ref="D27:D28"/>
    <mergeCell ref="E27:E28"/>
    <mergeCell ref="F44:F45"/>
    <mergeCell ref="B40:B41"/>
    <mergeCell ref="C40:C41"/>
    <mergeCell ref="F40:F41"/>
    <mergeCell ref="D44:D45"/>
    <mergeCell ref="E44:E45"/>
    <mergeCell ref="B44:B45"/>
    <mergeCell ref="C44:C45"/>
    <mergeCell ref="G44:G45"/>
    <mergeCell ref="H44:H45"/>
    <mergeCell ref="I44:I45"/>
    <mergeCell ref="G27:G28"/>
    <mergeCell ref="H27:H28"/>
    <mergeCell ref="I27:I28"/>
    <mergeCell ref="G40:G41"/>
    <mergeCell ref="L44:L45"/>
    <mergeCell ref="J9:J16"/>
    <mergeCell ref="J27:J28"/>
    <mergeCell ref="J40:J41"/>
    <mergeCell ref="J44:J45"/>
    <mergeCell ref="K9:K16"/>
    <mergeCell ref="K27:K28"/>
    <mergeCell ref="K40:K41"/>
    <mergeCell ref="K44:K45"/>
    <mergeCell ref="B29:B34"/>
    <mergeCell ref="C29:C34"/>
    <mergeCell ref="A9:A16"/>
    <mergeCell ref="B9:B23"/>
    <mergeCell ref="C9:C23"/>
    <mergeCell ref="B27:B28"/>
    <mergeCell ref="C27:C28"/>
    <mergeCell ref="A3:L3"/>
    <mergeCell ref="B5:B6"/>
    <mergeCell ref="C5:F5"/>
    <mergeCell ref="G5:K5"/>
    <mergeCell ref="G9:G16"/>
    <mergeCell ref="H9:H16"/>
    <mergeCell ref="I9:I16"/>
    <mergeCell ref="A7:K7"/>
    <mergeCell ref="A4:J4"/>
    <mergeCell ref="A5:A6"/>
  </mergeCells>
  <pageMargins left="0.31496062992125984" right="0.31496062992125984" top="0.15748031496062992" bottom="0.15748031496062992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2015-11-03T06:32:39Z</dcterms:modified>
</cp:coreProperties>
</file>