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 2" sheetId="2" r:id="rId1"/>
  </sheets>
  <calcPr calcId="125725"/>
</workbook>
</file>

<file path=xl/calcChain.xml><?xml version="1.0" encoding="utf-8"?>
<calcChain xmlns="http://schemas.openxmlformats.org/spreadsheetml/2006/main">
  <c r="F10" i="2"/>
  <c r="I9"/>
  <c r="F9"/>
  <c r="I7"/>
  <c r="F7"/>
  <c r="F28"/>
  <c r="F24"/>
  <c r="F14" s="1"/>
  <c r="F23"/>
  <c r="F13"/>
  <c r="I13" s="1"/>
  <c r="I16"/>
  <c r="F16"/>
  <c r="F18"/>
  <c r="I18" s="1"/>
  <c r="F26"/>
  <c r="F25"/>
  <c r="F15" s="1"/>
  <c r="I15" s="1"/>
  <c r="I29"/>
  <c r="F35"/>
  <c r="I35" s="1"/>
  <c r="F30"/>
  <c r="F20"/>
  <c r="H7"/>
  <c r="G7"/>
  <c r="G15"/>
  <c r="E15"/>
  <c r="E11"/>
  <c r="I28" l="1"/>
  <c r="I26" s="1"/>
  <c r="H9"/>
  <c r="H10"/>
  <c r="H13"/>
  <c r="H14"/>
  <c r="H19"/>
  <c r="I19" s="1"/>
  <c r="I20"/>
  <c r="H23"/>
  <c r="H21" s="1"/>
  <c r="H25"/>
  <c r="I25" s="1"/>
  <c r="H28"/>
  <c r="H30"/>
  <c r="I30" s="1"/>
  <c r="I31"/>
  <c r="H35"/>
  <c r="H31" s="1"/>
  <c r="E25"/>
  <c r="E21"/>
  <c r="E28"/>
  <c r="E26" s="1"/>
  <c r="E29"/>
  <c r="E14" s="1"/>
  <c r="H15"/>
  <c r="F11"/>
  <c r="I24"/>
  <c r="F31"/>
  <c r="G31"/>
  <c r="E31"/>
  <c r="G26"/>
  <c r="F21"/>
  <c r="G21"/>
  <c r="G16"/>
  <c r="E16"/>
  <c r="H26" l="1"/>
  <c r="G11"/>
  <c r="I14"/>
  <c r="H16"/>
  <c r="I23"/>
  <c r="I21" s="1"/>
  <c r="E9"/>
  <c r="E7" s="1"/>
  <c r="E13"/>
  <c r="E10"/>
  <c r="I10" s="1"/>
  <c r="H11" l="1"/>
  <c r="I11" l="1"/>
</calcChain>
</file>

<file path=xl/sharedStrings.xml><?xml version="1.0" encoding="utf-8"?>
<sst xmlns="http://schemas.openxmlformats.org/spreadsheetml/2006/main" count="77" uniqueCount="54">
  <si>
    <t>Подпрограмма 2</t>
  </si>
  <si>
    <t>Подпрограмма 1</t>
  </si>
  <si>
    <t>Подпрограмма 3</t>
  </si>
  <si>
    <t>Статус</t>
  </si>
  <si>
    <t>Ответственный исполнитель, соисполнитель</t>
  </si>
  <si>
    <t>Оценка расходов (тыс.руб.), годы</t>
  </si>
  <si>
    <t>Всего</t>
  </si>
  <si>
    <t>в том числе</t>
  </si>
  <si>
    <t>краевой бюджет</t>
  </si>
  <si>
    <t>внебюджетные источники</t>
  </si>
  <si>
    <t>бюджет города</t>
  </si>
  <si>
    <t>Наименование муниципальной программы, подпрограммы муниципальной программы</t>
  </si>
  <si>
    <t>Отдел спорта, туризма и молодежной политики Администрации города Шарыпово</t>
  </si>
  <si>
    <t>Муниципальная программа</t>
  </si>
  <si>
    <t>Начальник отдела СТиМП Администрации города Шарыпово</t>
  </si>
  <si>
    <t>Л.А. Когданина</t>
  </si>
  <si>
    <t>«Формирование здорового образа жизни через развитие массовой физической культуры и спорта»</t>
  </si>
  <si>
    <t>«Развитие детско-юношеского спорта и системы подготовки спортивного резерва»</t>
  </si>
  <si>
    <t>«Развитие массовых видов спорта среди детей и подростков в системе подготовки спортивного резерва»</t>
  </si>
  <si>
    <t>«Управление развитием отрасли физической культуры и спорта»</t>
  </si>
  <si>
    <t>Подпрограмма 4</t>
  </si>
  <si>
    <t>№ п/п</t>
  </si>
  <si>
    <t>1.1</t>
  </si>
  <si>
    <t>1.2</t>
  </si>
  <si>
    <t>1.3</t>
  </si>
  <si>
    <t>1.4</t>
  </si>
  <si>
    <t>1.5</t>
  </si>
  <si>
    <t>1.6</t>
  </si>
  <si>
    <t>1.7</t>
  </si>
  <si>
    <t>1.8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</si>
  <si>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</si>
  <si>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</si>
  <si>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</si>
  <si>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</si>
  <si>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</si>
  <si>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</si>
  <si>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</si>
  <si>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</si>
  <si>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</si>
  <si>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</si>
  <si>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4</t>
  </si>
  <si>
    <t>4.1</t>
  </si>
  <si>
    <t>4.2</t>
  </si>
  <si>
    <t>4.3</t>
  </si>
  <si>
    <t>4.4</t>
  </si>
  <si>
    <t>5</t>
  </si>
  <si>
    <t>5.1</t>
  </si>
  <si>
    <t>5.2</t>
  </si>
  <si>
    <t>5.3</t>
  </si>
  <si>
    <t>5.4</t>
  </si>
  <si>
    <t>Информация о ресурсном обеспечении и прогнозной оценке расходов на реализацию муниципальнной программы "Развитие физической культуры и спорта в городе Шарыпово» на 2014-2017 годы с учетом источников финансирования, в том числе средств краевого бюджета и бюджета города Шарыпово</t>
  </si>
  <si>
    <t>Развитие физической культуры и спорта в городе Шарыпово» на 2014-2017 годы</t>
  </si>
  <si>
    <t>Итого на период 2014-2017гг.</t>
  </si>
  <si>
    <t>Приложение № 1 к Постановлению Администрации города Шарыпово от  08.10.2015  года №  176                                  Приложение № 4 к муниципальной программе "Развитие физичекой культуры и спорта в городе Шарыпово" на 2014-2017 годы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</si>
</sst>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4" fontId="1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zoomScaleNormal="100" workbookViewId="0">
      <selection activeCell="B4" sqref="B4:I4"/>
    </sheetView>
  </sheetViews>
  <sheetFormatPr defaultRowHeight="12.75"/>
  <cols>
    <col min="1" max="1" width="5.5703125" style="13" customWidth="1"/>
    <col min="2" max="2" width="20.5703125" style="13" customWidth="1"/>
    <col min="3" max="3" width="35" style="13" customWidth="1"/>
    <col min="4" max="4" width="40.85546875" style="13" customWidth="1"/>
    <col min="5" max="5" width="14.7109375" style="8" customWidth="1"/>
    <col min="6" max="6" width="13.85546875" style="8" customWidth="1"/>
    <col min="7" max="8" width="13.5703125" style="8" customWidth="1"/>
    <col min="9" max="9" width="13.28515625" style="8" customWidth="1"/>
    <col min="10" max="16384" width="9.140625" style="13"/>
  </cols>
  <sheetData>
    <row r="1" spans="1:10" ht="15" customHeight="1">
      <c r="E1" s="12"/>
      <c r="F1" s="14" t="s">
        <v>53</v>
      </c>
      <c r="G1" s="14"/>
      <c r="H1" s="14"/>
      <c r="I1" s="14"/>
    </row>
    <row r="2" spans="1:10" ht="11.25" customHeight="1">
      <c r="D2" s="7"/>
      <c r="E2" s="12"/>
      <c r="F2" s="14"/>
      <c r="G2" s="14"/>
      <c r="H2" s="14"/>
      <c r="I2" s="14"/>
    </row>
    <row r="3" spans="1:10" ht="37.5" customHeight="1">
      <c r="F3" s="14"/>
      <c r="G3" s="14"/>
      <c r="H3" s="14"/>
      <c r="I3" s="14"/>
    </row>
    <row r="4" spans="1:10" ht="45.75" customHeight="1">
      <c r="B4" s="15" t="s">
        <v>50</v>
      </c>
      <c r="C4" s="15"/>
      <c r="D4" s="15"/>
      <c r="E4" s="15"/>
      <c r="F4" s="15"/>
      <c r="G4" s="15"/>
      <c r="H4" s="15"/>
      <c r="I4" s="15"/>
    </row>
    <row r="5" spans="1:10" ht="23.25" customHeight="1">
      <c r="A5" s="25" t="s">
        <v>21</v>
      </c>
      <c r="B5" s="16" t="s">
        <v>3</v>
      </c>
      <c r="C5" s="16" t="s">
        <v>11</v>
      </c>
      <c r="D5" s="16" t="s">
        <v>4</v>
      </c>
      <c r="E5" s="18" t="s">
        <v>5</v>
      </c>
      <c r="F5" s="19"/>
      <c r="G5" s="19"/>
      <c r="H5" s="19"/>
      <c r="I5" s="20"/>
    </row>
    <row r="6" spans="1:10" ht="45.75" customHeight="1">
      <c r="A6" s="25"/>
      <c r="B6" s="17"/>
      <c r="C6" s="17"/>
      <c r="D6" s="17"/>
      <c r="E6" s="9">
        <v>2014</v>
      </c>
      <c r="F6" s="9">
        <v>2015</v>
      </c>
      <c r="G6" s="9">
        <v>2016</v>
      </c>
      <c r="H6" s="9">
        <v>2017</v>
      </c>
      <c r="I6" s="1" t="s">
        <v>52</v>
      </c>
    </row>
    <row r="7" spans="1:10" ht="25.5" customHeight="1">
      <c r="A7" s="11">
        <v>1</v>
      </c>
      <c r="B7" s="16" t="s">
        <v>13</v>
      </c>
      <c r="C7" s="21" t="s">
        <v>51</v>
      </c>
      <c r="D7" s="3" t="s">
        <v>6</v>
      </c>
      <c r="E7" s="5">
        <f>E9+E10+E11</f>
        <v>55708.77</v>
      </c>
      <c r="F7" s="5">
        <f>F9+F10+F11</f>
        <v>59012.849999999991</v>
      </c>
      <c r="G7" s="5">
        <f>SUM(G10:G11)</f>
        <v>56181.24</v>
      </c>
      <c r="H7" s="5">
        <f>H9+H10+H11</f>
        <v>56181.24</v>
      </c>
      <c r="I7" s="5">
        <f>I9+I10+I11</f>
        <v>227084.1</v>
      </c>
      <c r="J7" s="8"/>
    </row>
    <row r="8" spans="1:10">
      <c r="A8" s="10" t="s">
        <v>22</v>
      </c>
      <c r="B8" s="24"/>
      <c r="C8" s="22"/>
      <c r="D8" s="3" t="s">
        <v>7</v>
      </c>
      <c r="E8" s="1"/>
      <c r="F8" s="1"/>
      <c r="G8" s="1"/>
      <c r="H8" s="1"/>
      <c r="I8" s="5"/>
    </row>
    <row r="9" spans="1:10">
      <c r="A9" s="10" t="s">
        <v>23</v>
      </c>
      <c r="B9" s="24"/>
      <c r="C9" s="22"/>
      <c r="D9" s="3" t="s">
        <v>8</v>
      </c>
      <c r="E9" s="1">
        <f>E18+E23+E28+E33</f>
        <v>1428.0700000000002</v>
      </c>
      <c r="F9" s="1">
        <f>F13</f>
        <v>6780.43</v>
      </c>
      <c r="G9" s="1">
        <v>0</v>
      </c>
      <c r="H9" s="1">
        <f>G9</f>
        <v>0</v>
      </c>
      <c r="I9" s="5">
        <f>E9+F9+G9</f>
        <v>8208.5</v>
      </c>
    </row>
    <row r="10" spans="1:10">
      <c r="A10" s="10" t="s">
        <v>24</v>
      </c>
      <c r="B10" s="24"/>
      <c r="C10" s="22"/>
      <c r="D10" s="3" t="s">
        <v>9</v>
      </c>
      <c r="E10" s="1">
        <f>E14</f>
        <v>2723.1</v>
      </c>
      <c r="F10" s="1">
        <f>F14</f>
        <v>3040.75</v>
      </c>
      <c r="G10" s="1">
        <v>3000</v>
      </c>
      <c r="H10" s="1">
        <f>G10</f>
        <v>3000</v>
      </c>
      <c r="I10" s="5">
        <f>H10+G10+F10+E10</f>
        <v>11763.85</v>
      </c>
    </row>
    <row r="11" spans="1:10">
      <c r="A11" s="10" t="s">
        <v>25</v>
      </c>
      <c r="B11" s="24"/>
      <c r="C11" s="22"/>
      <c r="D11" s="3" t="s">
        <v>10</v>
      </c>
      <c r="E11" s="6">
        <f>SUM(E15)</f>
        <v>51557.599999999999</v>
      </c>
      <c r="F11" s="6">
        <f>SUM(F15)</f>
        <v>49191.669999999991</v>
      </c>
      <c r="G11" s="6">
        <f>SUM(G15)</f>
        <v>53181.24</v>
      </c>
      <c r="H11" s="6">
        <f>G11</f>
        <v>53181.24</v>
      </c>
      <c r="I11" s="5">
        <f>H11+G11+F11+E11</f>
        <v>207111.75</v>
      </c>
    </row>
    <row r="12" spans="1:10" ht="26.25" customHeight="1">
      <c r="A12" s="10" t="s">
        <v>26</v>
      </c>
      <c r="B12" s="24"/>
      <c r="C12" s="22"/>
      <c r="D12" s="4" t="s">
        <v>12</v>
      </c>
      <c r="E12" s="1"/>
      <c r="F12" s="1"/>
      <c r="G12" s="1"/>
      <c r="H12" s="1"/>
      <c r="I12" s="5"/>
    </row>
    <row r="13" spans="1:10">
      <c r="A13" s="10" t="s">
        <v>27</v>
      </c>
      <c r="B13" s="24"/>
      <c r="C13" s="22"/>
      <c r="D13" s="3" t="s">
        <v>8</v>
      </c>
      <c r="E13" s="1">
        <f>E18+E23+E28+E33</f>
        <v>1428.0700000000002</v>
      </c>
      <c r="F13" s="1">
        <f>F18+F23+F28</f>
        <v>6780.43</v>
      </c>
      <c r="G13" s="1">
        <v>0</v>
      </c>
      <c r="H13" s="1">
        <f>G13</f>
        <v>0</v>
      </c>
      <c r="I13" s="5">
        <f>E13+F13+G13</f>
        <v>8208.5</v>
      </c>
    </row>
    <row r="14" spans="1:10">
      <c r="A14" s="10" t="s">
        <v>28</v>
      </c>
      <c r="B14" s="24"/>
      <c r="C14" s="22"/>
      <c r="D14" s="3" t="s">
        <v>9</v>
      </c>
      <c r="E14" s="1">
        <f>E19+E24+E29+E34</f>
        <v>2723.1</v>
      </c>
      <c r="F14" s="1">
        <f>F19+F24+F29</f>
        <v>3040.75</v>
      </c>
      <c r="G14" s="1">
        <v>3000</v>
      </c>
      <c r="H14" s="1">
        <f>G14</f>
        <v>3000</v>
      </c>
      <c r="I14" s="5">
        <f>H14+G14+F14+E14</f>
        <v>11763.85</v>
      </c>
    </row>
    <row r="15" spans="1:10">
      <c r="A15" s="10" t="s">
        <v>29</v>
      </c>
      <c r="B15" s="17"/>
      <c r="C15" s="23"/>
      <c r="D15" s="3" t="s">
        <v>10</v>
      </c>
      <c r="E15" s="6">
        <f>E20+E25+E30+E35</f>
        <v>51557.599999999999</v>
      </c>
      <c r="F15" s="6">
        <f>F20+F25+F30+F35</f>
        <v>49191.669999999991</v>
      </c>
      <c r="G15" s="6">
        <f>G20+G25+G30+G35</f>
        <v>53181.24</v>
      </c>
      <c r="H15" s="6">
        <f>G15</f>
        <v>53181.24</v>
      </c>
      <c r="I15" s="5">
        <f>H15+G15+F15+E15</f>
        <v>207111.75</v>
      </c>
    </row>
    <row r="16" spans="1:10" ht="38.25" customHeight="1">
      <c r="A16" s="10" t="s">
        <v>30</v>
      </c>
      <c r="B16" s="16" t="s">
        <v>1</v>
      </c>
      <c r="C16" s="21" t="s">
        <v>16</v>
      </c>
      <c r="D16" s="3" t="s">
        <v>6</v>
      </c>
      <c r="E16" s="5">
        <f>SUM(E19:E20)</f>
        <v>33842.979999999996</v>
      </c>
      <c r="F16" s="5">
        <f>F18+F19+F20</f>
        <v>37647.94</v>
      </c>
      <c r="G16" s="5">
        <f>SUM(G19:G20)</f>
        <v>35095.4</v>
      </c>
      <c r="H16" s="5">
        <f>H19+H20</f>
        <v>35095.4</v>
      </c>
      <c r="I16" s="5">
        <f>I18+I19+I20</f>
        <v>141681.72</v>
      </c>
      <c r="J16" s="8"/>
    </row>
    <row r="17" spans="1:10">
      <c r="A17" s="10" t="s">
        <v>31</v>
      </c>
      <c r="B17" s="24"/>
      <c r="C17" s="22"/>
      <c r="D17" s="3" t="s">
        <v>7</v>
      </c>
      <c r="E17" s="1"/>
      <c r="F17" s="1"/>
      <c r="G17" s="1"/>
      <c r="H17" s="1"/>
      <c r="I17" s="5"/>
    </row>
    <row r="18" spans="1:10">
      <c r="A18" s="10" t="s">
        <v>32</v>
      </c>
      <c r="B18" s="24"/>
      <c r="C18" s="22"/>
      <c r="D18" s="3" t="s">
        <v>8</v>
      </c>
      <c r="E18" s="8">
        <v>0</v>
      </c>
      <c r="F18" s="1">
        <f>2686+1000+1200</f>
        <v>4886</v>
      </c>
      <c r="G18" s="1">
        <v>0</v>
      </c>
      <c r="H18" s="1">
        <v>0</v>
      </c>
      <c r="I18" s="5">
        <f>F18</f>
        <v>4886</v>
      </c>
    </row>
    <row r="19" spans="1:10">
      <c r="A19" s="10" t="s">
        <v>33</v>
      </c>
      <c r="B19" s="24"/>
      <c r="C19" s="22"/>
      <c r="D19" s="3" t="s">
        <v>9</v>
      </c>
      <c r="E19" s="1">
        <v>2500</v>
      </c>
      <c r="F19" s="1">
        <v>3000</v>
      </c>
      <c r="G19" s="1">
        <v>3000</v>
      </c>
      <c r="H19" s="1">
        <f>G19</f>
        <v>3000</v>
      </c>
      <c r="I19" s="5">
        <f>H19+G19+F19+E19</f>
        <v>11500</v>
      </c>
    </row>
    <row r="20" spans="1:10">
      <c r="A20" s="10" t="s">
        <v>34</v>
      </c>
      <c r="B20" s="17"/>
      <c r="C20" s="23"/>
      <c r="D20" s="3" t="s">
        <v>10</v>
      </c>
      <c r="E20" s="6">
        <v>31342.98</v>
      </c>
      <c r="F20" s="6">
        <f>32447.94-2686</f>
        <v>29761.94</v>
      </c>
      <c r="G20" s="6">
        <v>32095.4</v>
      </c>
      <c r="H20" s="6">
        <v>32095.4</v>
      </c>
      <c r="I20" s="5">
        <f>H20+G20+F20+E20</f>
        <v>125295.72</v>
      </c>
      <c r="J20" s="8"/>
    </row>
    <row r="21" spans="1:10" ht="38.25" customHeight="1">
      <c r="A21" s="10" t="s">
        <v>35</v>
      </c>
      <c r="B21" s="16" t="s">
        <v>0</v>
      </c>
      <c r="C21" s="21" t="s">
        <v>17</v>
      </c>
      <c r="D21" s="3" t="s">
        <v>6</v>
      </c>
      <c r="E21" s="2">
        <f>SUM(E22:E25)</f>
        <v>9936.44</v>
      </c>
      <c r="F21" s="2">
        <f>SUM(F22:F25)</f>
        <v>9691.9699999999993</v>
      </c>
      <c r="G21" s="2">
        <f>SUM(G22:G25)</f>
        <v>9600.08</v>
      </c>
      <c r="H21" s="2">
        <f>H23+H25</f>
        <v>9600.08</v>
      </c>
      <c r="I21" s="5">
        <f>I23+I24+I25</f>
        <v>38828.57</v>
      </c>
    </row>
    <row r="22" spans="1:10">
      <c r="A22" s="10" t="s">
        <v>36</v>
      </c>
      <c r="B22" s="24"/>
      <c r="C22" s="22"/>
      <c r="D22" s="3" t="s">
        <v>7</v>
      </c>
      <c r="E22" s="1"/>
      <c r="F22" s="1"/>
      <c r="G22" s="1"/>
      <c r="H22" s="1"/>
      <c r="I22" s="5"/>
    </row>
    <row r="23" spans="1:10">
      <c r="A23" s="10" t="s">
        <v>37</v>
      </c>
      <c r="B23" s="24"/>
      <c r="C23" s="22"/>
      <c r="D23" s="3" t="s">
        <v>8</v>
      </c>
      <c r="E23" s="1">
        <v>586.57000000000005</v>
      </c>
      <c r="F23" s="1">
        <f>20.5+850+12.62</f>
        <v>883.12</v>
      </c>
      <c r="G23" s="1">
        <v>0</v>
      </c>
      <c r="H23" s="1">
        <f>G23</f>
        <v>0</v>
      </c>
      <c r="I23" s="5">
        <f>E23+F23+G23</f>
        <v>1469.69</v>
      </c>
    </row>
    <row r="24" spans="1:10">
      <c r="A24" s="10" t="s">
        <v>38</v>
      </c>
      <c r="B24" s="24"/>
      <c r="C24" s="22"/>
      <c r="D24" s="3" t="s">
        <v>9</v>
      </c>
      <c r="E24" s="1">
        <v>61.1</v>
      </c>
      <c r="F24" s="1">
        <f>4.89+30</f>
        <v>34.89</v>
      </c>
      <c r="G24" s="1"/>
      <c r="H24" s="1"/>
      <c r="I24" s="5">
        <f t="shared" ref="I24" si="0">SUM(E24:G24)</f>
        <v>95.990000000000009</v>
      </c>
    </row>
    <row r="25" spans="1:10">
      <c r="A25" s="10" t="s">
        <v>39</v>
      </c>
      <c r="B25" s="17"/>
      <c r="C25" s="23"/>
      <c r="D25" s="3" t="s">
        <v>10</v>
      </c>
      <c r="E25" s="1">
        <f>9288.77+76.04-76.04</f>
        <v>9288.77</v>
      </c>
      <c r="F25" s="1">
        <f>9600.08-850+23.88</f>
        <v>8773.9599999999991</v>
      </c>
      <c r="G25" s="1">
        <v>9600.08</v>
      </c>
      <c r="H25" s="1">
        <f>G25</f>
        <v>9600.08</v>
      </c>
      <c r="I25" s="5">
        <f>H25+G25+F25+E25</f>
        <v>37262.89</v>
      </c>
    </row>
    <row r="26" spans="1:10" ht="38.25" customHeight="1">
      <c r="A26" s="10" t="s">
        <v>40</v>
      </c>
      <c r="B26" s="16" t="s">
        <v>2</v>
      </c>
      <c r="C26" s="21" t="s">
        <v>18</v>
      </c>
      <c r="D26" s="3" t="s">
        <v>6</v>
      </c>
      <c r="E26" s="2">
        <f>SUM(E27:E30)</f>
        <v>9752.59</v>
      </c>
      <c r="F26" s="2">
        <f>SUM(F27:F30)</f>
        <v>9189.41</v>
      </c>
      <c r="G26" s="2">
        <f>SUM(G27:G30)</f>
        <v>9037.24</v>
      </c>
      <c r="H26" s="2">
        <f>H28+H30</f>
        <v>9037.24</v>
      </c>
      <c r="I26" s="5">
        <f>I28+I29+I30</f>
        <v>37016.479999999996</v>
      </c>
    </row>
    <row r="27" spans="1:10">
      <c r="A27" s="10" t="s">
        <v>41</v>
      </c>
      <c r="B27" s="24"/>
      <c r="C27" s="22"/>
      <c r="D27" s="3" t="s">
        <v>7</v>
      </c>
      <c r="E27" s="1"/>
      <c r="F27" s="1"/>
      <c r="G27" s="1"/>
      <c r="H27" s="1"/>
      <c r="I27" s="5"/>
    </row>
    <row r="28" spans="1:10">
      <c r="A28" s="10" t="s">
        <v>42</v>
      </c>
      <c r="B28" s="24"/>
      <c r="C28" s="22"/>
      <c r="D28" s="3" t="s">
        <v>8</v>
      </c>
      <c r="E28" s="1">
        <f>300+541.5</f>
        <v>841.5</v>
      </c>
      <c r="F28" s="1">
        <f>885+100+26.31</f>
        <v>1011.31</v>
      </c>
      <c r="G28" s="1">
        <v>0</v>
      </c>
      <c r="H28" s="1">
        <f>G28</f>
        <v>0</v>
      </c>
      <c r="I28" s="5">
        <f>E28+F28+G28</f>
        <v>1852.81</v>
      </c>
    </row>
    <row r="29" spans="1:10">
      <c r="A29" s="10" t="s">
        <v>43</v>
      </c>
      <c r="B29" s="24"/>
      <c r="C29" s="22"/>
      <c r="D29" s="3" t="s">
        <v>9</v>
      </c>
      <c r="E29" s="1">
        <f>12+150</f>
        <v>162</v>
      </c>
      <c r="F29" s="1">
        <v>5.86</v>
      </c>
      <c r="G29" s="1"/>
      <c r="H29" s="1"/>
      <c r="I29" s="5">
        <f>E29+F29</f>
        <v>167.86</v>
      </c>
    </row>
    <row r="30" spans="1:10">
      <c r="A30" s="10" t="s">
        <v>44</v>
      </c>
      <c r="B30" s="17"/>
      <c r="C30" s="23"/>
      <c r="D30" s="3" t="s">
        <v>10</v>
      </c>
      <c r="E30" s="1">
        <v>8749.09</v>
      </c>
      <c r="F30" s="1">
        <f>9057.24-885</f>
        <v>8172.24</v>
      </c>
      <c r="G30" s="1">
        <v>9037.24</v>
      </c>
      <c r="H30" s="1">
        <f>G30</f>
        <v>9037.24</v>
      </c>
      <c r="I30" s="5">
        <f>H30+G30+F30+E30</f>
        <v>34995.81</v>
      </c>
    </row>
    <row r="31" spans="1:10" ht="25.5" customHeight="1">
      <c r="A31" s="10" t="s">
        <v>45</v>
      </c>
      <c r="B31" s="16" t="s">
        <v>20</v>
      </c>
      <c r="C31" s="21" t="s">
        <v>19</v>
      </c>
      <c r="D31" s="3" t="s">
        <v>6</v>
      </c>
      <c r="E31" s="2">
        <f>SUM(E33:E35)</f>
        <v>2176.7600000000002</v>
      </c>
      <c r="F31" s="2">
        <f>SUM(F33:F35)</f>
        <v>2483.5300000000002</v>
      </c>
      <c r="G31" s="2">
        <f>SUM(G33:G35)</f>
        <v>2448.52</v>
      </c>
      <c r="H31" s="2">
        <f>H35</f>
        <v>2448.52</v>
      </c>
      <c r="I31" s="5">
        <f>I35</f>
        <v>9557.33</v>
      </c>
    </row>
    <row r="32" spans="1:10">
      <c r="A32" s="10" t="s">
        <v>46</v>
      </c>
      <c r="B32" s="24"/>
      <c r="C32" s="22"/>
      <c r="D32" s="3" t="s">
        <v>7</v>
      </c>
      <c r="E32" s="1"/>
      <c r="F32" s="1"/>
      <c r="G32" s="1"/>
      <c r="H32" s="1"/>
      <c r="I32" s="5"/>
    </row>
    <row r="33" spans="1:9">
      <c r="A33" s="10" t="s">
        <v>47</v>
      </c>
      <c r="B33" s="24"/>
      <c r="C33" s="22"/>
      <c r="D33" s="3" t="s">
        <v>8</v>
      </c>
      <c r="E33" s="1"/>
      <c r="F33" s="1"/>
      <c r="G33" s="1"/>
      <c r="H33" s="1"/>
      <c r="I33" s="5"/>
    </row>
    <row r="34" spans="1:9">
      <c r="A34" s="10" t="s">
        <v>48</v>
      </c>
      <c r="B34" s="24"/>
      <c r="C34" s="22"/>
      <c r="D34" s="3" t="s">
        <v>9</v>
      </c>
      <c r="E34" s="1"/>
      <c r="F34" s="1"/>
      <c r="G34" s="1"/>
      <c r="H34" s="1"/>
      <c r="I34" s="5"/>
    </row>
    <row r="35" spans="1:9">
      <c r="A35" s="10" t="s">
        <v>49</v>
      </c>
      <c r="B35" s="17"/>
      <c r="C35" s="23"/>
      <c r="D35" s="3" t="s">
        <v>10</v>
      </c>
      <c r="E35" s="1">
        <v>2176.7600000000002</v>
      </c>
      <c r="F35" s="1">
        <f>2448.52+35.01</f>
        <v>2483.5300000000002</v>
      </c>
      <c r="G35" s="1">
        <v>2448.52</v>
      </c>
      <c r="H35" s="1">
        <f>G35</f>
        <v>2448.52</v>
      </c>
      <c r="I35" s="5">
        <f>H35+G35+F35+E35</f>
        <v>9557.33</v>
      </c>
    </row>
    <row r="36" spans="1:9" ht="11.25" customHeight="1">
      <c r="B36" s="26" t="s">
        <v>14</v>
      </c>
      <c r="C36" s="26"/>
    </row>
    <row r="37" spans="1:9" ht="18.75" customHeight="1">
      <c r="B37" s="27"/>
      <c r="C37" s="27"/>
      <c r="G37" s="28" t="s">
        <v>15</v>
      </c>
      <c r="H37" s="28"/>
      <c r="I37" s="28"/>
    </row>
  </sheetData>
  <mergeCells count="19">
    <mergeCell ref="C31:C35"/>
    <mergeCell ref="B31:B35"/>
    <mergeCell ref="A5:A6"/>
    <mergeCell ref="B36:C37"/>
    <mergeCell ref="G37:I37"/>
    <mergeCell ref="C7:C15"/>
    <mergeCell ref="B7:B15"/>
    <mergeCell ref="C16:C20"/>
    <mergeCell ref="B16:B20"/>
    <mergeCell ref="C21:C25"/>
    <mergeCell ref="B21:B25"/>
    <mergeCell ref="C26:C30"/>
    <mergeCell ref="B26:B30"/>
    <mergeCell ref="F1:I3"/>
    <mergeCell ref="B4:I4"/>
    <mergeCell ref="B5:B6"/>
    <mergeCell ref="C5:C6"/>
    <mergeCell ref="D5:D6"/>
    <mergeCell ref="E5:I5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7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2014-04-08T02:21:40Z</cp:lastPrinted>
  <dcterms:created xsi:type="dcterms:W3CDTF">2006-09-28T05:33:49Z</dcterms:created>
  <dcterms:modified xsi:type="dcterms:W3CDTF">2015-10-13T02:23:19Z</dcterms:modified>
</cp:coreProperties>
</file>