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40602\Desktop\об утверждении перечня УК\решение об определении УО\"/>
    </mc:Choice>
  </mc:AlternateContent>
  <bookViews>
    <workbookView xWindow="0" yWindow="0" windowWidth="24000" windowHeight="9735"/>
  </bookViews>
  <sheets>
    <sheet name="стр.1 (без НДС)" sheetId="3" r:id="rId1"/>
  </sheets>
  <definedNames>
    <definedName name="_xlnm.Print_Titles" localSheetId="0">'стр.1 (без НДС)'!$7:$7</definedName>
    <definedName name="_xlnm.Print_Area" localSheetId="0">'стр.1 (без НДС)'!$A$1:$DD$47</definedName>
  </definedNames>
  <calcPr calcId="152511"/>
</workbook>
</file>

<file path=xl/calcChain.xml><?xml version="1.0" encoding="utf-8"?>
<calcChain xmlns="http://schemas.openxmlformats.org/spreadsheetml/2006/main">
  <c r="CK47" i="3" l="1"/>
  <c r="BQ43" i="3" l="1"/>
  <c r="CK46" i="3" l="1"/>
  <c r="CK45" i="3"/>
  <c r="BQ45" i="3" s="1"/>
  <c r="CK44" i="3"/>
  <c r="BQ44" i="3" s="1"/>
  <c r="CK33" i="3"/>
  <c r="BQ33" i="3" s="1"/>
  <c r="CK32" i="3"/>
  <c r="BQ32" i="3" s="1"/>
  <c r="BQ27" i="3"/>
  <c r="CK20" i="3"/>
  <c r="BQ20" i="3" s="1"/>
  <c r="CK8" i="3"/>
  <c r="BQ8" i="3" s="1"/>
  <c r="BQ46" i="3" l="1"/>
</calcChain>
</file>

<file path=xl/sharedStrings.xml><?xml version="1.0" encoding="utf-8"?>
<sst xmlns="http://schemas.openxmlformats.org/spreadsheetml/2006/main" count="87" uniqueCount="61">
  <si>
    <t>Годовая плата (рублей)</t>
  </si>
  <si>
    <t>Периодичность выполнения работ
и оказания услуг</t>
  </si>
  <si>
    <t>Стоимость
на 1 кв. метр общей площади (рублей
в месяц)</t>
  </si>
  <si>
    <t>Наименование
работ и услуг</t>
  </si>
  <si>
    <t>П Е Р Е Ч Е Н Ь</t>
  </si>
  <si>
    <t>1 раз в год</t>
  </si>
  <si>
    <t xml:space="preserve"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
</t>
  </si>
  <si>
    <t xml:space="preserve"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
</t>
  </si>
  <si>
    <t xml:space="preserve"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</si>
  <si>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
</t>
  </si>
  <si>
    <t>2 раза в год</t>
  </si>
  <si>
    <t xml:space="preserve"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</si>
  <si>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</si>
  <si>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</si>
  <si>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</si>
  <si>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</si>
  <si>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</si>
  <si>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</si>
  <si>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 xml:space="preserve">очистка крышек люков колодцев и пожарных гидрантов от снега и льда толщиной слоя свыше 5 см;
</t>
  </si>
  <si>
    <t xml:space="preserve">сдвигание свежевыпавшего снега и очистка придомовой территории от снега и льда при наличии колейности свыше 5 см;
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</si>
  <si>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</si>
  <si>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</si>
  <si>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</si>
  <si>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 xml:space="preserve">4.Текущий ремонт общего имущества МКД.
Выполнение мероприятий по подготовке к работе в осеннее-зимний период 
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</si>
  <si>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</si>
  <si>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</si>
  <si>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  </t>
  </si>
  <si>
    <t xml:space="preserve"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</si>
  <si>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</si>
  <si>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</si>
  <si>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</si>
  <si>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</si>
  <si>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3 раза в летний период</t>
  </si>
  <si>
    <t>уборка и выкашивание газонов;</t>
  </si>
  <si>
    <t>прочистка ливневой канализации;</t>
  </si>
  <si>
    <t xml:space="preserve">3.4. Работы по содержанию придомовой территории в теплый период года:
подметание и уборка придомовой территории;
</t>
  </si>
  <si>
    <t xml:space="preserve">уборка крыльца и площадки перед входом в подъезд, очистка металлической решетки и приямка.
</t>
  </si>
  <si>
    <t xml:space="preserve">  </t>
  </si>
  <si>
    <t>очистка от мусора и промывка урн, установленных возле подъездов квартирного дома;</t>
  </si>
  <si>
    <t>работ и (или) услуг по управлению многоквартирным домом, услуг и работ по содержанию и ремонту общего имущества в многоквартирном доме №32, микрорайона Северный,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</si>
  <si>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 Работы и услуги, предусмотренные разделом 1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
</t>
  </si>
  <si>
    <t xml:space="preserve">2.3.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
</t>
  </si>
  <si>
    <t xml:space="preserve">2.4.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
</t>
  </si>
  <si>
    <t xml:space="preserve">2.5.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сигнализации; обеспечение сохранности коллективного  (общедомового) прибора учета электрической энергии, устанволенного в помещениях, отнесенных к общему имуществу многоквартирного дома, а также иного оборудования, входящего в интелектуальную систему учета электрической энергии (мощности).
</t>
  </si>
  <si>
    <t>2.6.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 Работы и услуги, предусмотренные разделом 2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</si>
  <si>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</si>
  <si>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мытье окон;</t>
  </si>
  <si>
    <t xml:space="preserve">очистка систем защиты от грязи (металлических решеток, ячеистых покрытий, приямков, текстильных матов).
</t>
  </si>
  <si>
    <t xml:space="preserve"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промывка;
</t>
  </si>
  <si>
    <t xml:space="preserve">3.5. Работы по обеспечению вывоза бытовых отходов
3.5.1.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площадок;
3.5.2. Организация накопления 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 размещению таких отходов.
</t>
  </si>
  <si>
    <t xml:space="preserve">ИТОГО: Размер платы за содержание жилого помещения на 1 кв.м. в меяц, равный размеру платы за содержание жилого помещения на 1 кв.м. в месяц, установленного постановлением Администрации г.Шарыпово от 26.11.2019г.  № 257  на 2020 год </t>
  </si>
  <si>
    <r>
      <rPr>
        <b/>
        <sz val="11"/>
        <rFont val="Times New Roman"/>
        <family val="1"/>
        <charset val="204"/>
      </rPr>
      <t>1. Работы, необходимые для надлежащего содержания
несущих конструкций (фундаментов, стен,
перекрытий и покрытий, лестниц, несущих
элементов крыш) и ненесущих конструкций (перегородок,
внутренней отделки, полов) многоквартирных домов</t>
    </r>
    <r>
      <rPr>
        <sz val="11"/>
        <rFont val="Times New Roman"/>
        <family val="1"/>
        <charset val="204"/>
      </rPr>
      <t xml:space="preserve">
</t>
    </r>
  </si>
  <si>
    <t>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</t>
  </si>
  <si>
    <t xml:space="preserve">2.1. Работы, выполняемые в целях надлежащего содержания мусоропроводов многоквартирного дома: 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её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                                                                         </t>
  </si>
  <si>
    <r>
      <rPr>
        <b/>
        <sz val="11"/>
        <rFont val="Times New Roman"/>
        <family val="1"/>
        <charset val="204"/>
      </rPr>
      <t xml:space="preserve"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
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
</t>
    </r>
  </si>
  <si>
    <t xml:space="preserve"> 2.2. Работы, выполняемые в целях надлежащего содержания систем вентиляции многоквартирного дома:
техническое обслуживание и сезонное управление оборудованием систем вентиляции,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</si>
  <si>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r>
      <rPr>
        <b/>
        <sz val="11"/>
        <rFont val="Times New Roman"/>
        <family val="1"/>
        <charset val="204"/>
      </rPr>
      <t>3. Работы и услуги по содержанию иного общего имущества
в многоквартирном доме</t>
    </r>
    <r>
      <rPr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
</t>
    </r>
  </si>
  <si>
    <t xml:space="preserve">3.1. Работы по содержанию помещений, входящих в состав общего имущества в многоквартирном доме:
- сухая и влажная уборка тамбуров, холлов, коридоров,  лестничных площадок и маршей, пандусов и иных мест общего пользования;
</t>
  </si>
  <si>
    <t>периодичность выполнения работ
и оказания услуг, указана в ниже приведенных пунктах по видам работ и услуг</t>
  </si>
  <si>
    <t xml:space="preserve">                                                                                                                                                                                          периодичность выполнения работ
и оказания услуг, указана в ниже приведенных пунктах по видам работ и услуг</t>
  </si>
  <si>
    <t>Приложение №5 к  постановлению Администрации города Шарыпово  от 20.07.2020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</si>
</sst>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/>
    <xf numFmtId="2" fontId="2" fillId="0" borderId="0" xfId="0" applyNumberFormat="1" applyFont="1" applyFill="1"/>
    <xf numFmtId="165" fontId="2" fillId="0" borderId="0" xfId="1" applyFont="1" applyFill="1"/>
    <xf numFmtId="165" fontId="2" fillId="0" borderId="0" xfId="0" applyNumberFormat="1" applyFont="1" applyFill="1"/>
    <xf numFmtId="4" fontId="2" fillId="0" borderId="0" xfId="0" applyNumberFormat="1" applyFont="1" applyFill="1"/>
    <xf numFmtId="43" fontId="2" fillId="0" borderId="0" xfId="0" applyNumberFormat="1" applyFont="1" applyFill="1"/>
    <xf numFmtId="165" fontId="6" fillId="0" borderId="0" xfId="1" applyFont="1" applyFill="1"/>
    <xf numFmtId="165" fontId="2" fillId="0" borderId="0" xfId="1" applyNumberFormat="1" applyFont="1" applyFill="1"/>
    <xf numFmtId="164" fontId="2" fillId="0" borderId="0" xfId="0" applyNumberFormat="1" applyFont="1" applyFill="1"/>
    <xf numFmtId="2" fontId="4" fillId="0" borderId="4" xfId="0" applyNumberFormat="1" applyFont="1" applyFill="1" applyBorder="1" applyAlignment="1">
      <alignment horizontal="center" vertical="top"/>
    </xf>
    <xf numFmtId="2" fontId="4" fillId="0" borderId="1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12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12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wrapText="1"/>
    </xf>
    <xf numFmtId="2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12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4"/>
  <sheetViews>
    <sheetView tabSelected="1" zoomScaleNormal="100" zoomScaleSheetLayoutView="75" workbookViewId="0">
      <selection activeCell="CK26" sqref="CK26:DD26"/>
    </sheetView>
  </sheetViews>
  <sheetFormatPr defaultColWidth="0.85546875" defaultRowHeight="15.75" x14ac:dyDescent="0.25"/>
  <cols>
    <col min="1" max="41" width="0.85546875" style="1"/>
    <col min="42" max="42" width="55.85546875" style="1" customWidth="1"/>
    <col min="43" max="67" width="0.85546875" style="1"/>
    <col min="68" max="68" width="2.7109375" style="1" customWidth="1"/>
    <col min="69" max="69" width="1.42578125" style="1" hidden="1" customWidth="1"/>
    <col min="70" max="87" width="0" style="1" hidden="1" customWidth="1"/>
    <col min="88" max="88" width="14.42578125" style="1" hidden="1" customWidth="1"/>
    <col min="89" max="101" width="0.85546875" style="1"/>
    <col min="102" max="102" width="15.42578125" style="1" bestFit="1" customWidth="1"/>
    <col min="103" max="107" width="0.85546875" style="1"/>
    <col min="108" max="108" width="4.42578125" style="1" customWidth="1"/>
    <col min="109" max="16384" width="0.85546875" style="1"/>
  </cols>
  <sheetData>
    <row r="1" spans="1:108" ht="47.25" customHeight="1" x14ac:dyDescent="0.2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</row>
    <row r="2" spans="1:108" s="2" customFormat="1" ht="16.5" x14ac:dyDescent="0.25">
      <c r="A2" s="80" t="s">
        <v>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</row>
    <row r="3" spans="1:108" s="2" customFormat="1" ht="18" customHeight="1" x14ac:dyDescent="0.25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</row>
    <row r="4" spans="1:108" s="2" customFormat="1" ht="17.2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</row>
    <row r="5" spans="1:108" s="2" customFormat="1" ht="16.5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</row>
    <row r="6" spans="1:108" s="2" customFormat="1" ht="42.7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</row>
    <row r="7" spans="1:108" ht="60" customHeight="1" x14ac:dyDescent="0.25">
      <c r="A7" s="76" t="s">
        <v>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 t="s">
        <v>1</v>
      </c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7" t="s">
        <v>0</v>
      </c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9"/>
      <c r="CK7" s="76" t="s">
        <v>2</v>
      </c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</row>
    <row r="8" spans="1:108" ht="95.25" customHeight="1" x14ac:dyDescent="0.25">
      <c r="A8" s="73" t="s">
        <v>51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26" t="s">
        <v>58</v>
      </c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39">
        <f>ROUND(1527.3*CK8*12,2)</f>
        <v>27308.12</v>
      </c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67"/>
      <c r="CK8" s="13">
        <f>ROUND(1.49,2)</f>
        <v>1.49</v>
      </c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5"/>
    </row>
    <row r="9" spans="1:108" ht="197.25" customHeight="1" x14ac:dyDescent="0.25">
      <c r="A9" s="16" t="s">
        <v>52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8"/>
      <c r="AQ9" s="81" t="s">
        <v>5</v>
      </c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3"/>
      <c r="BQ9" s="41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68"/>
      <c r="CK9" s="13">
        <v>0</v>
      </c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5"/>
    </row>
    <row r="10" spans="1:108" ht="138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26" t="s">
        <v>5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41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68"/>
      <c r="CK10" s="13">
        <v>0</v>
      </c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5"/>
    </row>
    <row r="11" spans="1:108" ht="215.25" customHeight="1" x14ac:dyDescent="0.25">
      <c r="A11" s="73" t="s">
        <v>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26" t="s">
        <v>5</v>
      </c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41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68"/>
      <c r="CK11" s="13">
        <v>0</v>
      </c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5"/>
    </row>
    <row r="12" spans="1:108" ht="255" customHeight="1" x14ac:dyDescent="0.25">
      <c r="A12" s="27" t="s">
        <v>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5" t="s">
        <v>5</v>
      </c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41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68"/>
      <c r="CK12" s="13">
        <v>0</v>
      </c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5"/>
    </row>
    <row r="13" spans="1:108" ht="409.5" customHeight="1" x14ac:dyDescent="0.25">
      <c r="A13" s="27" t="s">
        <v>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6" t="s">
        <v>29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41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68"/>
      <c r="CK13" s="13">
        <v>0</v>
      </c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5"/>
    </row>
    <row r="14" spans="1:108" ht="138" customHeight="1" x14ac:dyDescent="0.25">
      <c r="A14" s="27" t="s">
        <v>26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6" t="s">
        <v>5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41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68"/>
      <c r="CK14" s="13">
        <v>0</v>
      </c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5"/>
    </row>
    <row r="15" spans="1:108" ht="254.25" customHeight="1" x14ac:dyDescent="0.25">
      <c r="A15" s="27" t="s">
        <v>11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 t="s">
        <v>10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41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68"/>
      <c r="CK15" s="13">
        <v>0</v>
      </c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5"/>
    </row>
    <row r="16" spans="1:108" ht="150" customHeight="1" x14ac:dyDescent="0.25">
      <c r="A16" s="27" t="s">
        <v>12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6" t="s">
        <v>5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41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68"/>
      <c r="CK16" s="13">
        <v>0</v>
      </c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5"/>
    </row>
    <row r="17" spans="1:108" ht="76.5" customHeight="1" x14ac:dyDescent="0.25">
      <c r="A17" s="27" t="s">
        <v>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6" t="s">
        <v>5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41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68"/>
      <c r="CK17" s="13">
        <v>0</v>
      </c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5"/>
    </row>
    <row r="18" spans="1:108" ht="76.5" customHeight="1" x14ac:dyDescent="0.25">
      <c r="A18" s="27" t="s">
        <v>27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6" t="s">
        <v>5</v>
      </c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41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68"/>
      <c r="CK18" s="13">
        <v>0</v>
      </c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5"/>
    </row>
    <row r="19" spans="1:108" ht="168.75" customHeight="1" x14ac:dyDescent="0.25">
      <c r="A19" s="23" t="s">
        <v>40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5"/>
      <c r="AQ19" s="26" t="s">
        <v>5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43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69"/>
      <c r="CK19" s="13">
        <v>0</v>
      </c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5"/>
    </row>
    <row r="20" spans="1:108" ht="96.75" customHeight="1" x14ac:dyDescent="0.25">
      <c r="A20" s="27" t="s">
        <v>54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6" t="s">
        <v>58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39">
        <f>ROUND(1527.3*CK20*12,2)</f>
        <v>40504</v>
      </c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67"/>
      <c r="CK20" s="19">
        <f>ROUND(2.21,2)</f>
        <v>2.21</v>
      </c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1"/>
    </row>
    <row r="21" spans="1:108" ht="105" customHeight="1" x14ac:dyDescent="0.25">
      <c r="A21" s="16" t="s">
        <v>53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8"/>
      <c r="AQ21" s="19" t="s">
        <v>14</v>
      </c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41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68"/>
      <c r="CK21" s="22">
        <v>0</v>
      </c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</row>
    <row r="22" spans="1:108" ht="196.5" customHeight="1" x14ac:dyDescent="0.25">
      <c r="A22" s="16" t="s">
        <v>55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8"/>
      <c r="AQ22" s="19" t="s">
        <v>14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1"/>
      <c r="BQ22" s="41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68"/>
      <c r="CK22" s="22">
        <v>0</v>
      </c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</row>
    <row r="23" spans="1:108" ht="322.5" customHeight="1" x14ac:dyDescent="0.25">
      <c r="A23" s="27" t="s">
        <v>41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6" t="s">
        <v>15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41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68"/>
      <c r="CK23" s="22">
        <v>0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</row>
    <row r="24" spans="1:108" ht="124.5" customHeight="1" x14ac:dyDescent="0.25">
      <c r="A24" s="23" t="s">
        <v>42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5"/>
      <c r="AQ24" s="26" t="s">
        <v>5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41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68"/>
      <c r="CK24" s="64">
        <v>0</v>
      </c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6"/>
    </row>
    <row r="25" spans="1:108" ht="228.75" customHeight="1" x14ac:dyDescent="0.25">
      <c r="A25" s="27" t="s">
        <v>43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6" t="s">
        <v>28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41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68"/>
      <c r="CK25" s="64">
        <v>0</v>
      </c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6"/>
    </row>
    <row r="26" spans="1:108" ht="141.75" customHeight="1" x14ac:dyDescent="0.25">
      <c r="A26" s="27" t="s">
        <v>44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6" t="s">
        <v>15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43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69"/>
      <c r="CK26" s="64">
        <v>0</v>
      </c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6"/>
    </row>
    <row r="27" spans="1:108" ht="95.25" customHeight="1" x14ac:dyDescent="0.25">
      <c r="A27" s="60" t="s">
        <v>56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26" t="s">
        <v>58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39">
        <f>ROUND(1527.3*CK27*12,2)</f>
        <v>0</v>
      </c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67"/>
      <c r="CK27" s="61">
        <v>0</v>
      </c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3"/>
    </row>
    <row r="28" spans="1:108" ht="90" customHeight="1" x14ac:dyDescent="0.25">
      <c r="A28" s="16" t="s">
        <v>57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8"/>
      <c r="AQ28" s="19" t="s">
        <v>21</v>
      </c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1"/>
      <c r="BQ28" s="41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68"/>
      <c r="CK28" s="64">
        <v>23.4</v>
      </c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6"/>
    </row>
    <row r="29" spans="1:108" ht="46.5" customHeight="1" x14ac:dyDescent="0.25">
      <c r="A29" s="23" t="s">
        <v>45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5"/>
      <c r="AQ29" s="19" t="s">
        <v>30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1"/>
      <c r="BQ29" s="41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68"/>
      <c r="CK29" s="64">
        <v>0</v>
      </c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6"/>
    </row>
    <row r="30" spans="1:108" ht="18.75" customHeight="1" x14ac:dyDescent="0.25">
      <c r="A30" s="23" t="s">
        <v>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5"/>
      <c r="AQ30" s="54" t="s">
        <v>5</v>
      </c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6"/>
      <c r="BQ30" s="41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68"/>
      <c r="CK30" s="64">
        <v>0</v>
      </c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6"/>
    </row>
    <row r="31" spans="1:108" ht="43.5" customHeight="1" x14ac:dyDescent="0.25">
      <c r="A31" s="23" t="s">
        <v>47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5"/>
      <c r="AQ31" s="57" t="s">
        <v>14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9"/>
      <c r="BQ31" s="43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69"/>
      <c r="CK31" s="64">
        <v>0</v>
      </c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6"/>
    </row>
    <row r="32" spans="1:108" ht="39.75" customHeight="1" x14ac:dyDescent="0.25">
      <c r="A32" s="27" t="s">
        <v>16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6" t="s">
        <v>30</v>
      </c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8">
        <f>ROUND(1527.3*CK32*12,2)</f>
        <v>8247.42</v>
      </c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30"/>
      <c r="CK32" s="26">
        <f>ROUND(0.45,2)</f>
        <v>0.45</v>
      </c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</row>
    <row r="33" spans="1:108" ht="112.5" customHeight="1" x14ac:dyDescent="0.25">
      <c r="A33" s="27" t="s">
        <v>17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19" t="s">
        <v>59</v>
      </c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1"/>
      <c r="BQ33" s="39">
        <f>ROUND(1527.3*CK33*12,2)</f>
        <v>49851.07</v>
      </c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5">
        <f>ROUND(2.72,2)</f>
        <v>2.72</v>
      </c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7"/>
    </row>
    <row r="34" spans="1:108" ht="48" customHeight="1" x14ac:dyDescent="0.25">
      <c r="A34" s="27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19" t="s">
        <v>15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1"/>
      <c r="BQ34" s="41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8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50"/>
    </row>
    <row r="35" spans="1:108" ht="45.75" customHeight="1" x14ac:dyDescent="0.25">
      <c r="A35" s="27" t="s">
        <v>19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6" t="s">
        <v>21</v>
      </c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41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8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50"/>
    </row>
    <row r="36" spans="1:108" ht="110.25" customHeight="1" x14ac:dyDescent="0.25">
      <c r="A36" s="27" t="s">
        <v>48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6" t="s">
        <v>21</v>
      </c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41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8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50"/>
    </row>
    <row r="37" spans="1:108" ht="21" customHeight="1" x14ac:dyDescent="0.25">
      <c r="A37" s="27" t="s">
        <v>20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6" t="s">
        <v>15</v>
      </c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41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8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50"/>
    </row>
    <row r="38" spans="1:108" ht="90" customHeight="1" x14ac:dyDescent="0.25">
      <c r="A38" s="27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6" t="s">
        <v>21</v>
      </c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41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8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50"/>
    </row>
    <row r="39" spans="1:108" ht="48" customHeight="1" x14ac:dyDescent="0.25">
      <c r="A39" s="23" t="s">
        <v>38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5"/>
      <c r="AQ39" s="19" t="s">
        <v>21</v>
      </c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1"/>
      <c r="BQ39" s="41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8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50"/>
    </row>
    <row r="40" spans="1:108" ht="20.25" customHeight="1" x14ac:dyDescent="0.25">
      <c r="A40" s="23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5"/>
      <c r="AQ40" s="19" t="s">
        <v>32</v>
      </c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1"/>
      <c r="BQ40" s="41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8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50"/>
    </row>
    <row r="41" spans="1:108" ht="20.25" customHeight="1" x14ac:dyDescent="0.25">
      <c r="A41" s="23" t="s">
        <v>34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5"/>
      <c r="AQ41" s="19" t="s">
        <v>15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1"/>
      <c r="BQ41" s="41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8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50"/>
    </row>
    <row r="42" spans="1:108" s="3" customFormat="1" ht="46.5" customHeight="1" x14ac:dyDescent="0.25">
      <c r="A42" s="23" t="s">
        <v>36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5"/>
      <c r="AQ42" s="19" t="s">
        <v>15</v>
      </c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1"/>
      <c r="BQ42" s="43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8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50"/>
    </row>
    <row r="43" spans="1:108" s="4" customFormat="1" ht="161.25" customHeight="1" x14ac:dyDescent="0.25">
      <c r="A43" s="32" t="s">
        <v>49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3" t="s">
        <v>31</v>
      </c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4">
        <f>ROUND(1527.3*CK43*12,2)</f>
        <v>0</v>
      </c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6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8"/>
    </row>
    <row r="44" spans="1:108" ht="49.5" customHeight="1" x14ac:dyDescent="0.25">
      <c r="A44" s="27" t="s">
        <v>22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6" t="s">
        <v>15</v>
      </c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8">
        <f>ROUND(1527.3*CK44*12,2)</f>
        <v>21809.84</v>
      </c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30"/>
      <c r="CK44" s="31">
        <f>ROUND(1.19,2)</f>
        <v>1.19</v>
      </c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</row>
    <row r="45" spans="1:108" ht="65.25" customHeight="1" x14ac:dyDescent="0.25">
      <c r="A45" s="27" t="s">
        <v>23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6" t="s">
        <v>25</v>
      </c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8">
        <f>ROUND(1527.3*CK45*12,2)</f>
        <v>241557.77</v>
      </c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30"/>
      <c r="CK45" s="26">
        <f>ROUND(13.18,2)</f>
        <v>13.18</v>
      </c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</row>
    <row r="46" spans="1:108" ht="27" customHeight="1" x14ac:dyDescent="0.25">
      <c r="A46" s="27" t="s">
        <v>24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6" t="s">
        <v>21</v>
      </c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8">
        <f>ROUND(1527.3*CK46*12,2)+0.01</f>
        <v>71294.37</v>
      </c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30"/>
      <c r="CK46" s="26">
        <f>ROUND(3.89,2)</f>
        <v>3.89</v>
      </c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</row>
    <row r="47" spans="1:108" ht="53.25" customHeight="1" x14ac:dyDescent="0.25">
      <c r="A47" s="51" t="s">
        <v>50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2">
        <f>CK46+CK45+CK44+CK33+CK32+CK27+CK20+CK8+CK28</f>
        <v>48.53</v>
      </c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</row>
    <row r="48" spans="1:108" ht="3" customHeight="1" x14ac:dyDescent="0.25"/>
    <row r="49" spans="42:108" x14ac:dyDescent="0.25">
      <c r="AP49" s="8"/>
      <c r="CD49" s="5"/>
      <c r="CE49" s="5"/>
      <c r="CF49" s="5"/>
      <c r="CG49" s="5"/>
      <c r="CH49" s="5"/>
      <c r="CI49" s="5"/>
      <c r="CJ49" s="10"/>
      <c r="CK49" s="6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6"/>
    </row>
    <row r="50" spans="42:108" x14ac:dyDescent="0.25">
      <c r="CJ50" s="11"/>
      <c r="DD50" s="7"/>
    </row>
    <row r="51" spans="42:108" x14ac:dyDescent="0.25">
      <c r="CJ51" s="7"/>
      <c r="CX51" s="5"/>
    </row>
    <row r="53" spans="42:108" x14ac:dyDescent="0.25">
      <c r="CX53" s="9"/>
    </row>
    <row r="54" spans="42:108" x14ac:dyDescent="0.25">
      <c r="AP54" s="1" t="s">
        <v>37</v>
      </c>
      <c r="CX54" s="12"/>
    </row>
  </sheetData>
  <mergeCells count="126">
    <mergeCell ref="CK12:DD12"/>
    <mergeCell ref="CK13:DD13"/>
    <mergeCell ref="CK14:DD14"/>
    <mergeCell ref="CK15:DD15"/>
    <mergeCell ref="A7:AP7"/>
    <mergeCell ref="AQ7:BP7"/>
    <mergeCell ref="BQ7:CJ7"/>
    <mergeCell ref="CK7:DD7"/>
    <mergeCell ref="A2:DD2"/>
    <mergeCell ref="AQ9:BP9"/>
    <mergeCell ref="CK10:DD10"/>
    <mergeCell ref="CK11:DD11"/>
    <mergeCell ref="A1:DD1"/>
    <mergeCell ref="A3:DD6"/>
    <mergeCell ref="CK8:DD8"/>
    <mergeCell ref="CK9:DD9"/>
    <mergeCell ref="A8:AP8"/>
    <mergeCell ref="AQ8:BP8"/>
    <mergeCell ref="BQ8:CJ19"/>
    <mergeCell ref="A10:AP10"/>
    <mergeCell ref="AQ10:BP10"/>
    <mergeCell ref="A11:AP11"/>
    <mergeCell ref="AQ11:BP11"/>
    <mergeCell ref="A12:AP12"/>
    <mergeCell ref="AQ12:BP12"/>
    <mergeCell ref="A18:AP18"/>
    <mergeCell ref="AQ18:BP18"/>
    <mergeCell ref="A13:AP13"/>
    <mergeCell ref="AQ13:BP13"/>
    <mergeCell ref="A14:AP14"/>
    <mergeCell ref="AQ14:BP14"/>
    <mergeCell ref="A15:AP15"/>
    <mergeCell ref="AQ15:BP15"/>
    <mergeCell ref="A16:AP16"/>
    <mergeCell ref="AQ16:BP16"/>
    <mergeCell ref="A9:AP9"/>
    <mergeCell ref="CK27:DD27"/>
    <mergeCell ref="CK29:DD29"/>
    <mergeCell ref="CK30:DD30"/>
    <mergeCell ref="CK31:DD31"/>
    <mergeCell ref="A28:AP28"/>
    <mergeCell ref="AQ28:BP28"/>
    <mergeCell ref="CK28:DD28"/>
    <mergeCell ref="BQ20:CJ26"/>
    <mergeCell ref="A23:AP23"/>
    <mergeCell ref="AQ23:BP23"/>
    <mergeCell ref="A24:AP24"/>
    <mergeCell ref="AQ24:BP24"/>
    <mergeCell ref="A20:AP20"/>
    <mergeCell ref="AQ20:BP20"/>
    <mergeCell ref="A25:AP25"/>
    <mergeCell ref="AQ25:BP25"/>
    <mergeCell ref="A26:AP26"/>
    <mergeCell ref="AQ26:BP26"/>
    <mergeCell ref="CK24:DD24"/>
    <mergeCell ref="CK25:DD25"/>
    <mergeCell ref="CK26:DD26"/>
    <mergeCell ref="BQ27:CJ31"/>
    <mergeCell ref="A29:AP29"/>
    <mergeCell ref="AQ29:BP29"/>
    <mergeCell ref="A30:AP30"/>
    <mergeCell ref="AQ30:BP30"/>
    <mergeCell ref="A31:AP31"/>
    <mergeCell ref="AQ31:BP31"/>
    <mergeCell ref="A27:AP27"/>
    <mergeCell ref="AQ27:BP27"/>
    <mergeCell ref="A32:AP32"/>
    <mergeCell ref="AQ32:BP32"/>
    <mergeCell ref="A38:AP38"/>
    <mergeCell ref="AQ38:BP38"/>
    <mergeCell ref="A37:AP37"/>
    <mergeCell ref="AQ37:BP37"/>
    <mergeCell ref="BQ32:CJ32"/>
    <mergeCell ref="CK32:DD32"/>
    <mergeCell ref="A40:AP40"/>
    <mergeCell ref="AQ40:BP40"/>
    <mergeCell ref="A35:AP35"/>
    <mergeCell ref="AQ35:BP35"/>
    <mergeCell ref="A36:AP36"/>
    <mergeCell ref="AQ36:BP36"/>
    <mergeCell ref="A33:AP33"/>
    <mergeCell ref="AQ33:BP33"/>
    <mergeCell ref="A45:AP45"/>
    <mergeCell ref="AQ45:BP45"/>
    <mergeCell ref="BQ45:CJ45"/>
    <mergeCell ref="CK45:DD45"/>
    <mergeCell ref="A46:AP46"/>
    <mergeCell ref="AQ46:BP46"/>
    <mergeCell ref="BQ46:CJ46"/>
    <mergeCell ref="CK46:DD46"/>
    <mergeCell ref="A47:CJ47"/>
    <mergeCell ref="CK47:DD47"/>
    <mergeCell ref="A44:AP44"/>
    <mergeCell ref="AQ44:BP44"/>
    <mergeCell ref="BQ44:CJ44"/>
    <mergeCell ref="CK44:DD44"/>
    <mergeCell ref="A43:AP43"/>
    <mergeCell ref="AQ43:BP43"/>
    <mergeCell ref="BQ43:CJ43"/>
    <mergeCell ref="CK43:DD43"/>
    <mergeCell ref="A41:AP41"/>
    <mergeCell ref="AQ41:BP41"/>
    <mergeCell ref="A42:AP42"/>
    <mergeCell ref="AQ42:BP42"/>
    <mergeCell ref="BQ33:CJ42"/>
    <mergeCell ref="CK33:DD42"/>
    <mergeCell ref="A34:AP34"/>
    <mergeCell ref="AQ34:BP34"/>
    <mergeCell ref="A39:AP39"/>
    <mergeCell ref="AQ39:BP39"/>
    <mergeCell ref="CK16:DD16"/>
    <mergeCell ref="CK17:DD17"/>
    <mergeCell ref="CK18:DD18"/>
    <mergeCell ref="CK19:DD19"/>
    <mergeCell ref="A21:AP21"/>
    <mergeCell ref="AQ21:BP21"/>
    <mergeCell ref="CK20:DD20"/>
    <mergeCell ref="CK21:DD21"/>
    <mergeCell ref="CK23:DD23"/>
    <mergeCell ref="A22:AP22"/>
    <mergeCell ref="AQ22:BP22"/>
    <mergeCell ref="CK22:DD22"/>
    <mergeCell ref="A19:AP19"/>
    <mergeCell ref="AQ19:BP19"/>
    <mergeCell ref="A17:AP17"/>
    <mergeCell ref="AQ17:BP17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85" fitToHeight="100" orientation="landscape" r:id="rId1"/>
  <headerFooter alignWithMargins="0"/>
  <rowBreaks count="2" manualBreakCount="2">
    <brk id="14" max="107" man="1"/>
    <brk id="24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 (без НДС)</vt:lpstr>
      <vt:lpstr>'стр.1 (без НДС)'!Заголовки_для_печати</vt:lpstr>
      <vt:lpstr>'стр.1 (без НДС)'!Область_печати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h40602</cp:lastModifiedBy>
  <cp:lastPrinted>2020-07-16T10:24:09Z</cp:lastPrinted>
  <dcterms:created xsi:type="dcterms:W3CDTF">2006-02-15T07:39:53Z</dcterms:created>
  <dcterms:modified xsi:type="dcterms:W3CDTF">2020-07-20T08:58:37Z</dcterms:modified>
</cp:coreProperties>
</file>