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J18" i="1"/>
  <c r="L15"/>
  <c r="K18" l="1"/>
  <c r="L18"/>
  <c r="M43"/>
  <c r="J54"/>
  <c r="J48"/>
  <c r="J27"/>
  <c r="K30"/>
  <c r="L87"/>
  <c r="K87"/>
  <c r="L85"/>
  <c r="K85"/>
  <c r="M73"/>
  <c r="L59"/>
  <c r="K59"/>
  <c r="L56"/>
  <c r="K56"/>
  <c r="L52"/>
  <c r="L50"/>
  <c r="K52"/>
  <c r="K50"/>
  <c r="L39"/>
  <c r="K39"/>
  <c r="M28"/>
  <c r="M29"/>
  <c r="M31"/>
  <c r="M33"/>
  <c r="L32"/>
  <c r="L30"/>
  <c r="K32"/>
  <c r="L54" l="1"/>
  <c r="K54"/>
  <c r="K48"/>
  <c r="L48"/>
  <c r="M32"/>
  <c r="M30"/>
  <c r="M143"/>
  <c r="M142"/>
  <c r="M141"/>
  <c r="M140"/>
  <c r="J138"/>
  <c r="I138"/>
  <c r="H138"/>
  <c r="G138"/>
  <c r="F138"/>
  <c r="M136"/>
  <c r="M135"/>
  <c r="M134"/>
  <c r="M133"/>
  <c r="L131"/>
  <c r="L127" s="1"/>
  <c r="L124" s="1"/>
  <c r="K131"/>
  <c r="K127" s="1"/>
  <c r="K124" s="1"/>
  <c r="J131"/>
  <c r="J127" s="1"/>
  <c r="I131"/>
  <c r="H131"/>
  <c r="G131"/>
  <c r="F131"/>
  <c r="I129"/>
  <c r="H129"/>
  <c r="G129"/>
  <c r="J128"/>
  <c r="I128"/>
  <c r="H128"/>
  <c r="G128"/>
  <c r="F128"/>
  <c r="J126"/>
  <c r="I126"/>
  <c r="H126"/>
  <c r="G126"/>
  <c r="F126"/>
  <c r="I22"/>
  <c r="L79"/>
  <c r="M113"/>
  <c r="M87"/>
  <c r="M86"/>
  <c r="M85"/>
  <c r="M59"/>
  <c r="M57"/>
  <c r="M56"/>
  <c r="M50"/>
  <c r="M51"/>
  <c r="M52"/>
  <c r="M38"/>
  <c r="M39"/>
  <c r="M37"/>
  <c r="M26"/>
  <c r="M14"/>
  <c r="M19"/>
  <c r="M21"/>
  <c r="L110"/>
  <c r="L103" s="1"/>
  <c r="L82"/>
  <c r="K68"/>
  <c r="L68"/>
  <c r="L45"/>
  <c r="L41" s="1"/>
  <c r="L34"/>
  <c r="L27"/>
  <c r="L24"/>
  <c r="I48"/>
  <c r="M54" l="1"/>
  <c r="M48"/>
  <c r="F124"/>
  <c r="I124"/>
  <c r="M126"/>
  <c r="M128"/>
  <c r="M131"/>
  <c r="G124"/>
  <c r="H124"/>
  <c r="M138"/>
  <c r="L75"/>
  <c r="L17"/>
  <c r="L20"/>
  <c r="M127"/>
  <c r="J124"/>
  <c r="L16"/>
  <c r="L13" s="1"/>
  <c r="I82"/>
  <c r="K82"/>
  <c r="J82"/>
  <c r="H82"/>
  <c r="I46"/>
  <c r="G68"/>
  <c r="H68"/>
  <c r="I68"/>
  <c r="J68"/>
  <c r="F68"/>
  <c r="I54"/>
  <c r="M124" l="1"/>
  <c r="I25"/>
  <c r="M36"/>
  <c r="M84"/>
  <c r="K110"/>
  <c r="K103" s="1"/>
  <c r="K79"/>
  <c r="K77"/>
  <c r="K15" s="1"/>
  <c r="K45"/>
  <c r="K41" s="1"/>
  <c r="K34"/>
  <c r="K27"/>
  <c r="K24"/>
  <c r="H54" l="1"/>
  <c r="H45"/>
  <c r="K75"/>
  <c r="K20"/>
  <c r="K17"/>
  <c r="K16"/>
  <c r="H80"/>
  <c r="H79"/>
  <c r="H78"/>
  <c r="H46"/>
  <c r="H44"/>
  <c r="H25"/>
  <c r="H24"/>
  <c r="H23"/>
  <c r="H22"/>
  <c r="M94"/>
  <c r="H48"/>
  <c r="H27"/>
  <c r="H34"/>
  <c r="K13" l="1"/>
  <c r="H16"/>
  <c r="H20"/>
  <c r="G16" l="1"/>
  <c r="G110"/>
  <c r="G82" l="1"/>
  <c r="G54"/>
  <c r="G48"/>
  <c r="G34"/>
  <c r="J110" l="1"/>
  <c r="H110"/>
  <c r="I110"/>
  <c r="M106" l="1"/>
  <c r="M120"/>
  <c r="M121"/>
  <c r="M122"/>
  <c r="M119"/>
  <c r="M114"/>
  <c r="M115"/>
  <c r="M112"/>
  <c r="M92"/>
  <c r="M93"/>
  <c r="M91"/>
  <c r="J24"/>
  <c r="J34"/>
  <c r="J41"/>
  <c r="J77"/>
  <c r="J79"/>
  <c r="J89"/>
  <c r="J96"/>
  <c r="J105"/>
  <c r="J107"/>
  <c r="J108"/>
  <c r="J117"/>
  <c r="J15" l="1"/>
  <c r="J16"/>
  <c r="J103"/>
  <c r="J20"/>
  <c r="J75"/>
  <c r="J17"/>
  <c r="J13" l="1"/>
  <c r="G27"/>
  <c r="M72"/>
  <c r="M71"/>
  <c r="M70"/>
  <c r="M64"/>
  <c r="M65"/>
  <c r="M66"/>
  <c r="M63"/>
  <c r="M61"/>
  <c r="G105"/>
  <c r="H105"/>
  <c r="I105"/>
  <c r="G107"/>
  <c r="H107"/>
  <c r="H17" s="1"/>
  <c r="I107"/>
  <c r="G108"/>
  <c r="H108"/>
  <c r="H18" s="1"/>
  <c r="I108"/>
  <c r="F107"/>
  <c r="F105"/>
  <c r="H117"/>
  <c r="I117"/>
  <c r="G117"/>
  <c r="F117"/>
  <c r="F110"/>
  <c r="M110" s="1"/>
  <c r="G79"/>
  <c r="I79"/>
  <c r="I80"/>
  <c r="F80"/>
  <c r="F79"/>
  <c r="I78"/>
  <c r="F78"/>
  <c r="G77"/>
  <c r="H77"/>
  <c r="I77"/>
  <c r="F77"/>
  <c r="M100"/>
  <c r="M101"/>
  <c r="M98"/>
  <c r="M99"/>
  <c r="G96"/>
  <c r="H96"/>
  <c r="I96"/>
  <c r="F96"/>
  <c r="I89"/>
  <c r="H89"/>
  <c r="G89"/>
  <c r="F89"/>
  <c r="F82"/>
  <c r="M82" s="1"/>
  <c r="I44"/>
  <c r="I45"/>
  <c r="H41"/>
  <c r="G45"/>
  <c r="F46"/>
  <c r="M46" s="1"/>
  <c r="F44"/>
  <c r="F45"/>
  <c r="F54"/>
  <c r="F48"/>
  <c r="I23"/>
  <c r="I24"/>
  <c r="G22"/>
  <c r="F25"/>
  <c r="M25" s="1"/>
  <c r="F24"/>
  <c r="F23"/>
  <c r="F22"/>
  <c r="I34"/>
  <c r="F34"/>
  <c r="I27"/>
  <c r="F27"/>
  <c r="M44" l="1"/>
  <c r="M23"/>
  <c r="M45"/>
  <c r="I18"/>
  <c r="I17"/>
  <c r="G41"/>
  <c r="G75"/>
  <c r="M80"/>
  <c r="M18" s="1"/>
  <c r="M34"/>
  <c r="M22"/>
  <c r="G17"/>
  <c r="M89"/>
  <c r="M96"/>
  <c r="M117"/>
  <c r="M68"/>
  <c r="I75"/>
  <c r="M79"/>
  <c r="M78"/>
  <c r="I15"/>
  <c r="I41"/>
  <c r="F41"/>
  <c r="M24"/>
  <c r="I20"/>
  <c r="I16"/>
  <c r="M27"/>
  <c r="M107"/>
  <c r="H75"/>
  <c r="H15"/>
  <c r="H13" s="1"/>
  <c r="F16"/>
  <c r="F18"/>
  <c r="F17"/>
  <c r="G15"/>
  <c r="G20"/>
  <c r="F75"/>
  <c r="M77"/>
  <c r="M108"/>
  <c r="H103"/>
  <c r="F15"/>
  <c r="F103"/>
  <c r="M105"/>
  <c r="I103"/>
  <c r="G103"/>
  <c r="F20"/>
  <c r="M16" l="1"/>
  <c r="M15"/>
  <c r="M20"/>
  <c r="M17"/>
  <c r="M41"/>
  <c r="M75"/>
  <c r="M103"/>
  <c r="I13"/>
  <c r="G13"/>
  <c r="F13"/>
  <c r="M13" l="1"/>
</calcChain>
</file>

<file path=xl/sharedStrings.xml><?xml version="1.0" encoding="utf-8"?>
<sst xmlns="http://schemas.openxmlformats.org/spreadsheetml/2006/main" count="197" uniqueCount="69">
  <si>
    <t>2014год</t>
  </si>
  <si>
    <t>2015 год</t>
  </si>
  <si>
    <t>Муниципальная программа</t>
  </si>
  <si>
    <t xml:space="preserve">Всего                    </t>
  </si>
  <si>
    <t xml:space="preserve">в том числе:             </t>
  </si>
  <si>
    <t xml:space="preserve">федеральный бюджет (*)   </t>
  </si>
  <si>
    <t xml:space="preserve">внебюджетные  источники                 </t>
  </si>
  <si>
    <t>юридические лица</t>
  </si>
  <si>
    <t>Подпрограмма 1</t>
  </si>
  <si>
    <t> «Сохранение культурного наследие»</t>
  </si>
  <si>
    <t xml:space="preserve">краевой бюджет           </t>
  </si>
  <si>
    <t>Задача 1</t>
  </si>
  <si>
    <t>«Развитие Библиотечного дела»</t>
  </si>
  <si>
    <t xml:space="preserve">Всего      </t>
  </si>
  <si>
    <t>Задача 2</t>
  </si>
  <si>
    <t>«Развитие музейного дела»</t>
  </si>
  <si>
    <t>Подпрограмма 2</t>
  </si>
  <si>
    <t>«Поддержка искусства и народного творчества»</t>
  </si>
  <si>
    <t xml:space="preserve">в том числе:      </t>
  </si>
  <si>
    <t>Задача 2 </t>
  </si>
  <si>
    <t>«Сохранение и развитие традиционной народной культуры</t>
  </si>
  <si>
    <t>Задача 3</t>
  </si>
  <si>
    <t>«Поддержка творческих инициатив населения, творческих союзов и организаций»</t>
  </si>
  <si>
    <t>Задача 4</t>
  </si>
  <si>
    <t>«Организация и проведение культурных событий, в том числе на межрегиональном и международном уровне»</t>
  </si>
  <si>
    <t>Подпрограмма 3</t>
  </si>
  <si>
    <t> «Обеспечение условий реализации программы и прочие мероприятия»</t>
  </si>
  <si>
    <t>«Развитие системы непрерывного профессионального образования в области культуры»</t>
  </si>
  <si>
    <t>«Внедрение информационно-комуникационных технологий в отросли «культура», развитие информационных ресурсов»</t>
  </si>
  <si>
    <t>Задача 3 </t>
  </si>
  <si>
    <t>«Развитие инфраструктуры отрасли «культуры»</t>
  </si>
  <si>
    <t>федеральный бюджет (*)   </t>
  </si>
  <si>
    <t xml:space="preserve">внебюджетные  источники           </t>
  </si>
  <si>
    <t>Подпрограмма 4</t>
  </si>
  <si>
    <t>«Создание нормативных условий хранения архивных документов, исключающих их хищение и утрату»</t>
  </si>
  <si>
    <t xml:space="preserve">внебюджетные  источники        </t>
  </si>
  <si>
    <t>«Формирование современной информационно-технической инфраструктуры архива города»</t>
  </si>
  <si>
    <t xml:space="preserve"> администрации города Шарыпово                                                                                                       </t>
  </si>
  <si>
    <t>2016 год</t>
  </si>
  <si>
    <t>2017 год</t>
  </si>
  <si>
    <t>Уровень бюджетной системы/ источники финансирования</t>
  </si>
  <si>
    <t>Оценка расходов, в том числе по годам реализации программы (тыс.руб.)</t>
  </si>
  <si>
    <t xml:space="preserve">«Развитие культуры»  </t>
  </si>
  <si>
    <t xml:space="preserve">краевой бюджет        </t>
  </si>
  <si>
    <t xml:space="preserve"> утвержденной постановлением Администрации города Шарыпово</t>
  </si>
  <si>
    <t xml:space="preserve">Приложение № 6 к муниципальной программе "Развитие культуры", </t>
  </si>
  <si>
    <t>от  13.04.2017 г. № 63</t>
  </si>
  <si>
    <t>С.Н.Гроза</t>
  </si>
  <si>
    <t>Подпрограмма 5</t>
  </si>
  <si>
    <t>"Содействие укреплению гражданского единства и гармонизации межнациональных отношений"</t>
  </si>
  <si>
    <t>"Формирование позитивного имиджа города Шарыпово как территории,комфортной для проживания представителей различных национальностей"</t>
  </si>
  <si>
    <t xml:space="preserve">"Приложение №7 к муниципальной программе "Развитие культуры", </t>
  </si>
  <si>
    <t xml:space="preserve">Начальник Отдела культуры </t>
  </si>
  <si>
    <t xml:space="preserve"> «Развитие архивного дела в муниципальном образовании  город Шарыпово»</t>
  </si>
  <si>
    <t>"Гармонизация межнациональных отношений на территории муниципального образования город Шарыпово"</t>
  </si>
  <si>
    <t xml:space="preserve">бюджет  города Шарыпово </t>
  </si>
  <si>
    <t>От 12.10.2018г №249</t>
  </si>
  <si>
    <t>№ п/п</t>
  </si>
  <si>
    <t>Статус (муниципальная программа, подпрограмма)</t>
  </si>
  <si>
    <t xml:space="preserve">Наименование муниципальной программы, подпрограммы </t>
  </si>
  <si>
    <t>2019г</t>
  </si>
  <si>
    <t>2020г</t>
  </si>
  <si>
    <t>2021г</t>
  </si>
  <si>
    <t>план</t>
  </si>
  <si>
    <t xml:space="preserve">Итого на очередной финансовый год </t>
  </si>
  <si>
    <t>Информация об источниках финансирования подпрограмм, отдельных мероприятий муниципальной программы муниципального образования города Шарыпово (средства бюджета города  Шарыпово, в том числе средства, поступившие из бюджетов других уровней бюджетной системы, бюджетов государственных внебюджетных фондов)</t>
  </si>
  <si>
    <t>(тыс.рублей)</t>
  </si>
  <si>
    <t>Приложение №2 к Постановлению Администрации города Шарыпово</t>
  </si>
  <si>
    <t>от "26"апреля 2019г №92</t>
  </si>
</sst>
</file>

<file path=xl/styles.xml><?xml version="1.0" encoding="utf-8"?>
<styleSheet xmlns="http://schemas.openxmlformats.org/spreadsheetml/2006/main">
  <numFmts count="1">
    <numFmt numFmtId="164" formatCode="_-* #,##0.00_р_._-;\-* #,##0.00_р_._-;_-* &quot;-&quot;??_р_._-;_-@_-"/>
  </numFmts>
  <fonts count="16"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sz val="11"/>
      <name val="Calibri"/>
      <family val="2"/>
      <scheme val="minor"/>
    </font>
    <font>
      <sz val="13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Calibri"/>
      <family val="2"/>
      <charset val="204"/>
      <scheme val="minor"/>
    </font>
    <font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Times New Roman"/>
      <family val="1"/>
      <charset val="204"/>
    </font>
    <font>
      <b/>
      <sz val="12"/>
      <name val="Calibri"/>
      <family val="2"/>
      <scheme val="minor"/>
    </font>
    <font>
      <b/>
      <sz val="10"/>
      <name val="Calibri"/>
      <family val="2"/>
      <charset val="204"/>
      <scheme val="minor"/>
    </font>
    <font>
      <sz val="6"/>
      <name val="Calibri"/>
      <family val="2"/>
      <scheme val="minor"/>
    </font>
    <font>
      <sz val="12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9" fillId="0" borderId="0" applyFont="0" applyFill="0" applyBorder="0" applyAlignment="0" applyProtection="0"/>
  </cellStyleXfs>
  <cellXfs count="71">
    <xf numFmtId="0" fontId="0" fillId="0" borderId="0" xfId="0"/>
    <xf numFmtId="164" fontId="5" fillId="2" borderId="1" xfId="1" applyFont="1" applyFill="1" applyBorder="1" applyAlignment="1">
      <alignment horizontal="center" vertical="center"/>
    </xf>
    <xf numFmtId="164" fontId="5" fillId="2" borderId="1" xfId="1" applyFont="1" applyFill="1" applyBorder="1" applyAlignment="1">
      <alignment horizontal="center" vertical="center" wrapText="1"/>
    </xf>
    <xf numFmtId="0" fontId="2" fillId="2" borderId="0" xfId="0" applyFont="1" applyFill="1"/>
    <xf numFmtId="0" fontId="4" fillId="2" borderId="0" xfId="0" applyFont="1" applyFill="1" applyAlignment="1"/>
    <xf numFmtId="164" fontId="4" fillId="2" borderId="1" xfId="1" applyFont="1" applyFill="1" applyBorder="1" applyAlignment="1">
      <alignment horizontal="center" vertical="top" wrapText="1"/>
    </xf>
    <xf numFmtId="164" fontId="4" fillId="2" borderId="1" xfId="1" applyFont="1" applyFill="1" applyBorder="1" applyAlignment="1">
      <alignment vertical="center" wrapText="1"/>
    </xf>
    <xf numFmtId="0" fontId="4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vertical="center"/>
    </xf>
    <xf numFmtId="0" fontId="4" fillId="2" borderId="0" xfId="0" applyFont="1" applyFill="1" applyAlignment="1">
      <alignment wrapText="1"/>
    </xf>
    <xf numFmtId="0" fontId="1" fillId="2" borderId="0" xfId="0" applyFont="1" applyFill="1" applyAlignment="1">
      <alignment horizontal="right" vertical="center"/>
    </xf>
    <xf numFmtId="0" fontId="2" fillId="2" borderId="0" xfId="0" applyFont="1" applyFill="1" applyAlignment="1">
      <alignment vertical="distributed"/>
    </xf>
    <xf numFmtId="2" fontId="4" fillId="2" borderId="0" xfId="0" applyNumberFormat="1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2" fontId="4" fillId="2" borderId="0" xfId="0" applyNumberFormat="1" applyFont="1" applyFill="1" applyAlignment="1">
      <alignment horizontal="center" vertical="center"/>
    </xf>
    <xf numFmtId="164" fontId="13" fillId="2" borderId="1" xfId="1" applyFont="1" applyFill="1" applyBorder="1" applyAlignment="1">
      <alignment vertical="top"/>
    </xf>
    <xf numFmtId="2" fontId="2" fillId="2" borderId="0" xfId="0" applyNumberFormat="1" applyFont="1" applyFill="1"/>
    <xf numFmtId="164" fontId="4" fillId="2" borderId="0" xfId="1" applyFont="1" applyFill="1" applyAlignment="1">
      <alignment horizontal="center" vertical="center"/>
    </xf>
    <xf numFmtId="164" fontId="4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4" fontId="4" fillId="2" borderId="0" xfId="0" applyNumberFormat="1" applyFont="1" applyFill="1" applyAlignment="1">
      <alignment vertical="center"/>
    </xf>
    <xf numFmtId="164" fontId="4" fillId="2" borderId="0" xfId="1" applyFont="1" applyFill="1" applyAlignment="1">
      <alignment vertical="center"/>
    </xf>
    <xf numFmtId="164" fontId="5" fillId="2" borderId="0" xfId="0" applyNumberFormat="1" applyFont="1" applyFill="1" applyAlignment="1">
      <alignment vertical="center"/>
    </xf>
    <xf numFmtId="164" fontId="6" fillId="2" borderId="1" xfId="1" applyFont="1" applyFill="1" applyBorder="1" applyAlignment="1">
      <alignment vertical="top"/>
    </xf>
    <xf numFmtId="164" fontId="6" fillId="2" borderId="1" xfId="1" applyFont="1" applyFill="1" applyBorder="1" applyAlignment="1">
      <alignment vertical="top" wrapText="1"/>
    </xf>
    <xf numFmtId="164" fontId="5" fillId="2" borderId="0" xfId="0" applyNumberFormat="1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7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vertical="top" wrapText="1"/>
    </xf>
    <xf numFmtId="0" fontId="15" fillId="2" borderId="0" xfId="0" applyFont="1" applyFill="1" applyBorder="1" applyAlignment="1">
      <alignment horizontal="right" vertical="distributed"/>
    </xf>
    <xf numFmtId="164" fontId="4" fillId="2" borderId="1" xfId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left"/>
    </xf>
    <xf numFmtId="0" fontId="11" fillId="2" borderId="0" xfId="0" applyFont="1" applyFill="1" applyBorder="1" applyAlignment="1">
      <alignment horizontal="center" vertical="distributed"/>
    </xf>
    <xf numFmtId="0" fontId="12" fillId="2" borderId="0" xfId="0" applyFont="1" applyFill="1" applyBorder="1" applyAlignment="1">
      <alignment vertical="distributed"/>
    </xf>
    <xf numFmtId="164" fontId="4" fillId="2" borderId="1" xfId="1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left"/>
    </xf>
    <xf numFmtId="0" fontId="2" fillId="2" borderId="1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horizontal="center" textRotation="255"/>
    </xf>
    <xf numFmtId="0" fontId="14" fillId="2" borderId="4" xfId="0" applyFont="1" applyFill="1" applyBorder="1" applyAlignment="1">
      <alignment horizontal="center" textRotation="255"/>
    </xf>
    <xf numFmtId="0" fontId="5" fillId="2" borderId="1" xfId="0" applyFont="1" applyFill="1" applyBorder="1" applyAlignment="1">
      <alignment vertical="center" wrapText="1"/>
    </xf>
    <xf numFmtId="164" fontId="4" fillId="2" borderId="1" xfId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vertical="center" wrapText="1"/>
    </xf>
    <xf numFmtId="0" fontId="4" fillId="2" borderId="0" xfId="0" applyFont="1" applyFill="1" applyAlignment="1">
      <alignment horizontal="left"/>
    </xf>
    <xf numFmtId="0" fontId="10" fillId="2" borderId="1" xfId="0" applyFont="1" applyFill="1" applyBorder="1" applyAlignment="1">
      <alignment vertical="center" wrapText="1"/>
    </xf>
    <xf numFmtId="164" fontId="4" fillId="2" borderId="3" xfId="1" applyFont="1" applyFill="1" applyBorder="1" applyAlignment="1">
      <alignment horizontal="center" vertical="center"/>
    </xf>
    <xf numFmtId="164" fontId="4" fillId="2" borderId="4" xfId="1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distributed"/>
    </xf>
    <xf numFmtId="0" fontId="12" fillId="2" borderId="0" xfId="0" applyFont="1" applyFill="1" applyBorder="1" applyAlignment="1">
      <alignment vertical="distributed"/>
    </xf>
    <xf numFmtId="164" fontId="4" fillId="2" borderId="1" xfId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151"/>
  <sheetViews>
    <sheetView tabSelected="1" topLeftCell="B3" zoomScaleNormal="100" workbookViewId="0">
      <selection activeCell="C8" sqref="C8:M8"/>
    </sheetView>
  </sheetViews>
  <sheetFormatPr defaultColWidth="9.140625" defaultRowHeight="15"/>
  <cols>
    <col min="1" max="1" width="3.28515625" style="3" hidden="1" customWidth="1"/>
    <col min="2" max="2" width="3.28515625" style="3" customWidth="1"/>
    <col min="3" max="3" width="16.140625" style="3" customWidth="1"/>
    <col min="4" max="4" width="25.140625" style="3" customWidth="1"/>
    <col min="5" max="5" width="25.5703125" style="3" customWidth="1"/>
    <col min="6" max="6" width="13.42578125" style="3" hidden="1" customWidth="1"/>
    <col min="7" max="8" width="13.85546875" style="3" hidden="1" customWidth="1"/>
    <col min="9" max="9" width="12.85546875" style="3" hidden="1" customWidth="1"/>
    <col min="10" max="12" width="12.85546875" style="3" customWidth="1"/>
    <col min="13" max="13" width="18.5703125" style="3" customWidth="1"/>
    <col min="14" max="14" width="9.5703125" style="3" customWidth="1"/>
    <col min="15" max="15" width="2.7109375" style="7" customWidth="1"/>
    <col min="16" max="16" width="11.28515625" style="7" bestFit="1" customWidth="1"/>
    <col min="17" max="17" width="10.5703125" style="7" customWidth="1"/>
    <col min="18" max="18" width="11.42578125" style="8" customWidth="1"/>
    <col min="19" max="16384" width="9.140625" style="3"/>
  </cols>
  <sheetData>
    <row r="1" spans="1:20" hidden="1">
      <c r="J1" s="59"/>
      <c r="K1" s="59"/>
      <c r="L1" s="59"/>
      <c r="M1" s="59"/>
    </row>
    <row r="2" spans="1:20" hidden="1">
      <c r="J2" s="59"/>
      <c r="K2" s="59"/>
      <c r="L2" s="59"/>
      <c r="M2" s="59"/>
    </row>
    <row r="3" spans="1:20">
      <c r="J3" s="36" t="s">
        <v>67</v>
      </c>
      <c r="K3" s="36"/>
      <c r="L3" s="36"/>
      <c r="M3" s="36"/>
    </row>
    <row r="4" spans="1:20">
      <c r="J4" s="43" t="s">
        <v>68</v>
      </c>
      <c r="K4" s="36"/>
      <c r="L4" s="36"/>
      <c r="M4" s="36"/>
    </row>
    <row r="5" spans="1:20" ht="15.95" customHeight="1">
      <c r="F5" s="31"/>
      <c r="G5" s="31"/>
      <c r="H5" s="4" t="s">
        <v>45</v>
      </c>
      <c r="I5" s="4"/>
      <c r="J5" s="4" t="s">
        <v>51</v>
      </c>
      <c r="K5" s="4"/>
      <c r="L5" s="4"/>
      <c r="M5" s="4"/>
      <c r="N5" s="4"/>
      <c r="O5" s="3"/>
    </row>
    <row r="6" spans="1:20" ht="15.95" customHeight="1">
      <c r="C6" s="9"/>
      <c r="F6" s="10"/>
      <c r="G6" s="4"/>
      <c r="H6" s="4" t="s">
        <v>44</v>
      </c>
      <c r="I6" s="4"/>
      <c r="J6" s="4" t="s">
        <v>44</v>
      </c>
      <c r="K6" s="4"/>
      <c r="L6" s="4"/>
      <c r="M6" s="4"/>
      <c r="N6" s="4"/>
      <c r="O6" s="3"/>
      <c r="P6" s="4"/>
      <c r="Q6" s="4"/>
      <c r="R6" s="4"/>
      <c r="S6" s="4"/>
      <c r="T6" s="4"/>
    </row>
    <row r="7" spans="1:20" ht="15.95" customHeight="1">
      <c r="C7" s="11"/>
      <c r="F7" s="4"/>
      <c r="G7" s="4"/>
      <c r="H7" s="4" t="s">
        <v>46</v>
      </c>
      <c r="I7" s="4"/>
      <c r="J7" s="4" t="s">
        <v>56</v>
      </c>
      <c r="K7" s="4"/>
      <c r="L7" s="4"/>
      <c r="M7" s="4"/>
      <c r="N7" s="4"/>
      <c r="O7" s="3"/>
      <c r="P7" s="4"/>
      <c r="Q7" s="4"/>
      <c r="R7" s="4"/>
      <c r="S7" s="4"/>
      <c r="T7" s="4"/>
    </row>
    <row r="8" spans="1:20" ht="58.5" customHeight="1">
      <c r="C8" s="63" t="s">
        <v>65</v>
      </c>
      <c r="D8" s="64"/>
      <c r="E8" s="64"/>
      <c r="F8" s="64"/>
      <c r="G8" s="64"/>
      <c r="H8" s="64"/>
      <c r="I8" s="64"/>
      <c r="J8" s="64"/>
      <c r="K8" s="64"/>
      <c r="L8" s="64"/>
      <c r="M8" s="64"/>
      <c r="N8" s="12"/>
      <c r="S8" s="12"/>
    </row>
    <row r="9" spans="1:20" ht="15.75" customHeight="1">
      <c r="C9" s="37"/>
      <c r="D9" s="38"/>
      <c r="E9" s="38"/>
      <c r="F9" s="38"/>
      <c r="G9" s="38"/>
      <c r="H9" s="38"/>
      <c r="I9" s="38"/>
      <c r="J9" s="38"/>
      <c r="K9" s="38"/>
      <c r="L9" s="38"/>
      <c r="M9" s="32" t="s">
        <v>66</v>
      </c>
      <c r="N9" s="12"/>
      <c r="S9" s="12"/>
    </row>
    <row r="10" spans="1:20" ht="30.75" customHeight="1">
      <c r="A10" s="55">
        <v>1</v>
      </c>
      <c r="B10" s="50" t="s">
        <v>57</v>
      </c>
      <c r="C10" s="56" t="s">
        <v>58</v>
      </c>
      <c r="D10" s="56" t="s">
        <v>59</v>
      </c>
      <c r="E10" s="56" t="s">
        <v>40</v>
      </c>
      <c r="F10" s="40" t="s">
        <v>41</v>
      </c>
      <c r="G10" s="41"/>
      <c r="H10" s="41"/>
      <c r="I10" s="41"/>
      <c r="J10" s="42" t="s">
        <v>60</v>
      </c>
      <c r="K10" s="35" t="s">
        <v>61</v>
      </c>
      <c r="L10" s="35" t="s">
        <v>62</v>
      </c>
      <c r="M10" s="66" t="s">
        <v>64</v>
      </c>
    </row>
    <row r="11" spans="1:20" ht="24" customHeight="1">
      <c r="A11" s="55"/>
      <c r="B11" s="51"/>
      <c r="C11" s="56"/>
      <c r="D11" s="56"/>
      <c r="E11" s="56"/>
      <c r="F11" s="35" t="s">
        <v>0</v>
      </c>
      <c r="G11" s="35" t="s">
        <v>1</v>
      </c>
      <c r="H11" s="35" t="s">
        <v>38</v>
      </c>
      <c r="I11" s="35" t="s">
        <v>39</v>
      </c>
      <c r="J11" s="68" t="s">
        <v>63</v>
      </c>
      <c r="K11" s="69"/>
      <c r="L11" s="70"/>
      <c r="M11" s="67"/>
      <c r="O11" s="13"/>
    </row>
    <row r="12" spans="1:20">
      <c r="A12" s="14">
        <v>2</v>
      </c>
      <c r="B12" s="15">
        <v>1</v>
      </c>
      <c r="C12" s="35">
        <v>2</v>
      </c>
      <c r="D12" s="35">
        <v>3</v>
      </c>
      <c r="E12" s="35">
        <v>4</v>
      </c>
      <c r="F12" s="35">
        <v>4</v>
      </c>
      <c r="G12" s="35">
        <v>5</v>
      </c>
      <c r="H12" s="35">
        <v>6</v>
      </c>
      <c r="I12" s="35">
        <v>7</v>
      </c>
      <c r="J12" s="35">
        <v>5</v>
      </c>
      <c r="K12" s="35">
        <v>6</v>
      </c>
      <c r="L12" s="35">
        <v>7</v>
      </c>
      <c r="M12" s="35">
        <v>8</v>
      </c>
      <c r="P12" s="16"/>
    </row>
    <row r="13" spans="1:20">
      <c r="A13" s="55">
        <v>3</v>
      </c>
      <c r="B13" s="46">
        <v>1</v>
      </c>
      <c r="C13" s="56" t="s">
        <v>2</v>
      </c>
      <c r="D13" s="56" t="s">
        <v>42</v>
      </c>
      <c r="E13" s="34" t="s">
        <v>3</v>
      </c>
      <c r="F13" s="1" t="e">
        <f t="shared" ref="F13:I13" si="0">F15+F16+F17+F18</f>
        <v>#REF!</v>
      </c>
      <c r="G13" s="1" t="e">
        <f t="shared" si="0"/>
        <v>#REF!</v>
      </c>
      <c r="H13" s="1" t="e">
        <f t="shared" si="0"/>
        <v>#REF!</v>
      </c>
      <c r="I13" s="1" t="e">
        <f t="shared" si="0"/>
        <v>#REF!</v>
      </c>
      <c r="J13" s="1">
        <f>J15+J16+J17+J18</f>
        <v>110186.44000000002</v>
      </c>
      <c r="K13" s="1">
        <f t="shared" ref="K13:L13" si="1">K15+K16+K17+K18</f>
        <v>95194.799999999988</v>
      </c>
      <c r="L13" s="1">
        <f t="shared" si="1"/>
        <v>95194.799999999988</v>
      </c>
      <c r="M13" s="1">
        <f>M15+M16+M17+M18</f>
        <v>300576.04000000004</v>
      </c>
      <c r="P13" s="8"/>
    </row>
    <row r="14" spans="1:20" ht="17.45" customHeight="1">
      <c r="A14" s="55"/>
      <c r="B14" s="46"/>
      <c r="C14" s="56"/>
      <c r="D14" s="56"/>
      <c r="E14" s="34" t="s">
        <v>4</v>
      </c>
      <c r="F14" s="1"/>
      <c r="G14" s="17"/>
      <c r="H14" s="1"/>
      <c r="I14" s="1"/>
      <c r="J14" s="1"/>
      <c r="K14" s="1"/>
      <c r="L14" s="1"/>
      <c r="M14" s="2">
        <f t="shared" ref="M14:M34" si="2">F14+G14+H14+I14+J14+K14+L14</f>
        <v>0</v>
      </c>
      <c r="O14" s="8"/>
      <c r="P14" s="8"/>
      <c r="Q14" s="8"/>
    </row>
    <row r="15" spans="1:20" ht="17.45" customHeight="1">
      <c r="A15" s="55"/>
      <c r="B15" s="46"/>
      <c r="C15" s="56"/>
      <c r="D15" s="56"/>
      <c r="E15" s="34" t="s">
        <v>5</v>
      </c>
      <c r="F15" s="1" t="e">
        <f>F22+#REF!+F77+F105</f>
        <v>#REF!</v>
      </c>
      <c r="G15" s="1" t="e">
        <f>G22+#REF!+G77+G105</f>
        <v>#REF!</v>
      </c>
      <c r="H15" s="1" t="e">
        <f>H22+#REF!+H77+H105</f>
        <v>#REF!</v>
      </c>
      <c r="I15" s="1" t="e">
        <f>I22+#REF!+I77+I105</f>
        <v>#REF!</v>
      </c>
      <c r="J15" s="1">
        <f>J22+J77+J105+J43</f>
        <v>2740.71</v>
      </c>
      <c r="K15" s="1">
        <f t="shared" ref="K15:L15" si="3">K22+K77+K105+K43</f>
        <v>0</v>
      </c>
      <c r="L15" s="1">
        <f t="shared" si="3"/>
        <v>0</v>
      </c>
      <c r="M15" s="1">
        <f>M22+M77+M105+M43</f>
        <v>2740.71</v>
      </c>
      <c r="N15" s="18"/>
    </row>
    <row r="16" spans="1:20" ht="17.45" customHeight="1">
      <c r="A16" s="55"/>
      <c r="B16" s="46"/>
      <c r="C16" s="56"/>
      <c r="D16" s="56"/>
      <c r="E16" s="34" t="s">
        <v>43</v>
      </c>
      <c r="F16" s="1">
        <f t="shared" ref="F16:L17" si="4">F23+F44+F78+F106</f>
        <v>0</v>
      </c>
      <c r="G16" s="1">
        <f t="shared" si="4"/>
        <v>0</v>
      </c>
      <c r="H16" s="1">
        <f t="shared" si="4"/>
        <v>0</v>
      </c>
      <c r="I16" s="1">
        <f t="shared" si="4"/>
        <v>0</v>
      </c>
      <c r="J16" s="1">
        <f t="shared" si="4"/>
        <v>17682.060000000001</v>
      </c>
      <c r="K16" s="1">
        <f t="shared" si="4"/>
        <v>6359.0000000000009</v>
      </c>
      <c r="L16" s="1">
        <f t="shared" si="4"/>
        <v>6359.0000000000009</v>
      </c>
      <c r="M16" s="2">
        <f>F16+G16+H16+I16+J16+K16+L16</f>
        <v>30400.06</v>
      </c>
      <c r="O16" s="19"/>
      <c r="P16" s="19"/>
      <c r="Q16" s="19"/>
      <c r="R16" s="19"/>
      <c r="S16" s="8"/>
    </row>
    <row r="17" spans="1:19" ht="17.45" customHeight="1">
      <c r="A17" s="55"/>
      <c r="B17" s="46"/>
      <c r="C17" s="56"/>
      <c r="D17" s="56"/>
      <c r="E17" s="34" t="s">
        <v>6</v>
      </c>
      <c r="F17" s="1">
        <f t="shared" si="4"/>
        <v>0</v>
      </c>
      <c r="G17" s="1">
        <f t="shared" si="4"/>
        <v>0</v>
      </c>
      <c r="H17" s="1">
        <f t="shared" si="4"/>
        <v>0</v>
      </c>
      <c r="I17" s="1">
        <f t="shared" si="4"/>
        <v>0</v>
      </c>
      <c r="J17" s="1">
        <f t="shared" si="4"/>
        <v>12800</v>
      </c>
      <c r="K17" s="1">
        <f t="shared" si="4"/>
        <v>11300</v>
      </c>
      <c r="L17" s="1">
        <f t="shared" si="4"/>
        <v>11300</v>
      </c>
      <c r="M17" s="2">
        <f>F17+G17+H17+I17+J17+K17+L17</f>
        <v>35400</v>
      </c>
      <c r="O17" s="19"/>
      <c r="P17" s="20"/>
      <c r="Q17" s="20"/>
      <c r="R17" s="20"/>
      <c r="S17" s="21"/>
    </row>
    <row r="18" spans="1:19" ht="20.100000000000001" customHeight="1">
      <c r="A18" s="55"/>
      <c r="B18" s="46"/>
      <c r="C18" s="56"/>
      <c r="D18" s="56"/>
      <c r="E18" s="34" t="s">
        <v>55</v>
      </c>
      <c r="F18" s="1">
        <f>F25+F46+F80+F108</f>
        <v>0</v>
      </c>
      <c r="G18" s="1"/>
      <c r="H18" s="1">
        <f>H25+H46+H80+H108</f>
        <v>0</v>
      </c>
      <c r="I18" s="1">
        <f>I25+I46+I80+I108</f>
        <v>0</v>
      </c>
      <c r="J18" s="1">
        <f>J25+J46+J80+J129</f>
        <v>76963.670000000013</v>
      </c>
      <c r="K18" s="1">
        <f t="shared" ref="K18:L18" si="5">K25+K46+K80+K129</f>
        <v>77535.799999999988</v>
      </c>
      <c r="L18" s="1">
        <f t="shared" si="5"/>
        <v>77535.799999999988</v>
      </c>
      <c r="M18" s="1">
        <f>M25+M46+M80+M129</f>
        <v>232035.27000000002</v>
      </c>
      <c r="O18" s="20"/>
      <c r="P18" s="20"/>
      <c r="Q18" s="20"/>
      <c r="R18" s="20"/>
      <c r="S18" s="21"/>
    </row>
    <row r="19" spans="1:19" ht="17.45" customHeight="1">
      <c r="A19" s="55"/>
      <c r="B19" s="46"/>
      <c r="C19" s="56"/>
      <c r="D19" s="56"/>
      <c r="E19" s="34" t="s">
        <v>7</v>
      </c>
      <c r="F19" s="1"/>
      <c r="G19" s="1"/>
      <c r="H19" s="1"/>
      <c r="I19" s="1"/>
      <c r="J19" s="1"/>
      <c r="K19" s="1"/>
      <c r="L19" s="1"/>
      <c r="M19" s="2">
        <f t="shared" si="2"/>
        <v>0</v>
      </c>
    </row>
    <row r="20" spans="1:19" ht="15.95" customHeight="1">
      <c r="A20" s="55">
        <v>4</v>
      </c>
      <c r="B20" s="46">
        <v>2</v>
      </c>
      <c r="C20" s="52" t="s">
        <v>8</v>
      </c>
      <c r="D20" s="52" t="s">
        <v>9</v>
      </c>
      <c r="E20" s="34" t="s">
        <v>3</v>
      </c>
      <c r="F20" s="1">
        <f t="shared" ref="F20:L20" si="6">F22+F23+F24+F25</f>
        <v>0</v>
      </c>
      <c r="G20" s="1">
        <f t="shared" si="6"/>
        <v>0</v>
      </c>
      <c r="H20" s="1">
        <f t="shared" si="6"/>
        <v>0</v>
      </c>
      <c r="I20" s="1">
        <f t="shared" si="6"/>
        <v>0</v>
      </c>
      <c r="J20" s="1">
        <f t="shared" si="6"/>
        <v>18570.71</v>
      </c>
      <c r="K20" s="1">
        <f t="shared" si="6"/>
        <v>16021.23</v>
      </c>
      <c r="L20" s="1">
        <f t="shared" si="6"/>
        <v>16021.23</v>
      </c>
      <c r="M20" s="2">
        <f>F20+G20+H20+I20+J20+K20+L20</f>
        <v>50613.17</v>
      </c>
    </row>
    <row r="21" spans="1:19" ht="15.95" customHeight="1">
      <c r="A21" s="55"/>
      <c r="B21" s="46"/>
      <c r="C21" s="52"/>
      <c r="D21" s="52"/>
      <c r="E21" s="34" t="s">
        <v>4</v>
      </c>
      <c r="F21" s="1"/>
      <c r="G21" s="1"/>
      <c r="H21" s="1"/>
      <c r="I21" s="1"/>
      <c r="J21" s="1"/>
      <c r="K21" s="1"/>
      <c r="L21" s="1"/>
      <c r="M21" s="2">
        <f t="shared" si="2"/>
        <v>0</v>
      </c>
    </row>
    <row r="22" spans="1:19" ht="15.95" customHeight="1">
      <c r="A22" s="55"/>
      <c r="B22" s="46"/>
      <c r="C22" s="58"/>
      <c r="D22" s="58"/>
      <c r="E22" s="34" t="s">
        <v>5</v>
      </c>
      <c r="F22" s="1">
        <f t="shared" ref="F22:I22" si="7">F29+F36</f>
        <v>0</v>
      </c>
      <c r="G22" s="1">
        <f t="shared" si="7"/>
        <v>0</v>
      </c>
      <c r="H22" s="1">
        <f t="shared" si="7"/>
        <v>0</v>
      </c>
      <c r="I22" s="1">
        <f t="shared" si="7"/>
        <v>0</v>
      </c>
      <c r="J22" s="1">
        <v>6.7</v>
      </c>
      <c r="K22" s="1"/>
      <c r="L22" s="1"/>
      <c r="M22" s="2">
        <f t="shared" si="2"/>
        <v>6.7</v>
      </c>
      <c r="N22" s="18"/>
    </row>
    <row r="23" spans="1:19" ht="15.95" customHeight="1">
      <c r="A23" s="55"/>
      <c r="B23" s="46"/>
      <c r="C23" s="58"/>
      <c r="D23" s="58"/>
      <c r="E23" s="34" t="s">
        <v>10</v>
      </c>
      <c r="F23" s="1">
        <f>F30+F37</f>
        <v>0</v>
      </c>
      <c r="G23" s="1"/>
      <c r="H23" s="1">
        <f>H30+H37</f>
        <v>0</v>
      </c>
      <c r="I23" s="1">
        <f t="shared" ref="I23:I24" si="8">I30+I37</f>
        <v>0</v>
      </c>
      <c r="J23" s="1">
        <v>4212.3500000000004</v>
      </c>
      <c r="K23" s="1">
        <v>1669.56</v>
      </c>
      <c r="L23" s="1">
        <v>1669.56</v>
      </c>
      <c r="M23" s="2">
        <f>F23+G23+H23+I23+J23+K23+L23</f>
        <v>7551.4699999999993</v>
      </c>
      <c r="O23" s="22"/>
      <c r="P23" s="22"/>
      <c r="Q23" s="22"/>
      <c r="R23" s="22"/>
    </row>
    <row r="24" spans="1:19" ht="15.95" customHeight="1">
      <c r="A24" s="55"/>
      <c r="B24" s="46"/>
      <c r="C24" s="58"/>
      <c r="D24" s="58"/>
      <c r="E24" s="34" t="s">
        <v>6</v>
      </c>
      <c r="F24" s="1">
        <f>F31+F38</f>
        <v>0</v>
      </c>
      <c r="G24" s="1"/>
      <c r="H24" s="1">
        <f>H31+H38</f>
        <v>0</v>
      </c>
      <c r="I24" s="1">
        <f t="shared" si="8"/>
        <v>0</v>
      </c>
      <c r="J24" s="1">
        <f t="shared" ref="J24:L24" si="9">J31+J38</f>
        <v>700</v>
      </c>
      <c r="K24" s="1">
        <f t="shared" si="9"/>
        <v>700</v>
      </c>
      <c r="L24" s="1">
        <f t="shared" si="9"/>
        <v>700</v>
      </c>
      <c r="M24" s="2">
        <f t="shared" si="2"/>
        <v>2100</v>
      </c>
    </row>
    <row r="25" spans="1:19" ht="21" customHeight="1">
      <c r="A25" s="55"/>
      <c r="B25" s="46"/>
      <c r="C25" s="58"/>
      <c r="D25" s="58"/>
      <c r="E25" s="34" t="s">
        <v>55</v>
      </c>
      <c r="F25" s="1">
        <f>F32+F39</f>
        <v>0</v>
      </c>
      <c r="G25" s="1"/>
      <c r="H25" s="1">
        <f>H32+H39</f>
        <v>0</v>
      </c>
      <c r="I25" s="1">
        <f>I32+I39</f>
        <v>0</v>
      </c>
      <c r="J25" s="1">
        <v>13651.66</v>
      </c>
      <c r="K25" s="1">
        <v>13651.67</v>
      </c>
      <c r="L25" s="1">
        <v>13651.67</v>
      </c>
      <c r="M25" s="2">
        <f>F25+G25+H25+I25+J25+K25+L25</f>
        <v>40955</v>
      </c>
      <c r="N25" s="18"/>
      <c r="O25" s="13"/>
      <c r="P25" s="13"/>
    </row>
    <row r="26" spans="1:19" ht="15.95" customHeight="1">
      <c r="A26" s="55"/>
      <c r="B26" s="46"/>
      <c r="C26" s="58"/>
      <c r="D26" s="58"/>
      <c r="E26" s="34" t="s">
        <v>7</v>
      </c>
      <c r="F26" s="1"/>
      <c r="G26" s="1"/>
      <c r="H26" s="1"/>
      <c r="I26" s="1"/>
      <c r="J26" s="1"/>
      <c r="K26" s="1"/>
      <c r="L26" s="1"/>
      <c r="M26" s="2">
        <f t="shared" si="2"/>
        <v>0</v>
      </c>
    </row>
    <row r="27" spans="1:19" ht="15.95" hidden="1" customHeight="1">
      <c r="A27" s="55">
        <v>5</v>
      </c>
      <c r="B27" s="46">
        <v>3</v>
      </c>
      <c r="C27" s="54" t="s">
        <v>11</v>
      </c>
      <c r="D27" s="54" t="s">
        <v>12</v>
      </c>
      <c r="E27" s="34" t="s">
        <v>13</v>
      </c>
      <c r="F27" s="1">
        <f t="shared" ref="F27:L27" si="10">F29+F30+F31+F32</f>
        <v>0</v>
      </c>
      <c r="G27" s="1">
        <f t="shared" si="10"/>
        <v>0</v>
      </c>
      <c r="H27" s="1">
        <f t="shared" si="10"/>
        <v>0</v>
      </c>
      <c r="I27" s="1">
        <f t="shared" si="10"/>
        <v>0</v>
      </c>
      <c r="J27" s="1">
        <f>J29+J30+J31+J32</f>
        <v>13267.05</v>
      </c>
      <c r="K27" s="1">
        <f t="shared" si="10"/>
        <v>13267.05</v>
      </c>
      <c r="L27" s="1">
        <f t="shared" si="10"/>
        <v>13267.05</v>
      </c>
      <c r="M27" s="2">
        <f t="shared" si="2"/>
        <v>39801.149999999994</v>
      </c>
      <c r="O27" s="23"/>
    </row>
    <row r="28" spans="1:19" ht="15.95" hidden="1" customHeight="1">
      <c r="A28" s="55"/>
      <c r="B28" s="46"/>
      <c r="C28" s="54"/>
      <c r="D28" s="54"/>
      <c r="E28" s="34" t="s">
        <v>4</v>
      </c>
      <c r="F28" s="1"/>
      <c r="G28" s="1"/>
      <c r="H28" s="1"/>
      <c r="I28" s="1"/>
      <c r="J28" s="1"/>
      <c r="K28" s="1"/>
      <c r="L28" s="1"/>
      <c r="M28" s="2">
        <f t="shared" si="2"/>
        <v>0</v>
      </c>
    </row>
    <row r="29" spans="1:19" ht="15.95" hidden="1" customHeight="1">
      <c r="A29" s="55"/>
      <c r="B29" s="46"/>
      <c r="C29" s="54"/>
      <c r="D29" s="54"/>
      <c r="E29" s="34" t="s">
        <v>5</v>
      </c>
      <c r="F29" s="33">
        <v>0</v>
      </c>
      <c r="G29" s="33"/>
      <c r="H29" s="33"/>
      <c r="I29" s="33"/>
      <c r="J29" s="33">
        <v>6.9</v>
      </c>
      <c r="K29" s="33">
        <v>6.9</v>
      </c>
      <c r="L29" s="33">
        <v>6.9</v>
      </c>
      <c r="M29" s="2">
        <f t="shared" si="2"/>
        <v>20.700000000000003</v>
      </c>
      <c r="O29" s="22"/>
      <c r="P29" s="22"/>
      <c r="Q29" s="22"/>
      <c r="R29" s="22"/>
    </row>
    <row r="30" spans="1:19" ht="15.95" hidden="1" customHeight="1">
      <c r="A30" s="55"/>
      <c r="B30" s="46"/>
      <c r="C30" s="54"/>
      <c r="D30" s="54"/>
      <c r="E30" s="34" t="s">
        <v>10</v>
      </c>
      <c r="F30" s="33"/>
      <c r="G30" s="33"/>
      <c r="H30" s="33"/>
      <c r="I30" s="33"/>
      <c r="J30" s="33">
        <v>1324.73</v>
      </c>
      <c r="K30" s="33">
        <f>1200.53+124.2</f>
        <v>1324.73</v>
      </c>
      <c r="L30" s="33">
        <f>1200.53+124.2</f>
        <v>1324.73</v>
      </c>
      <c r="M30" s="2">
        <f t="shared" si="2"/>
        <v>3974.19</v>
      </c>
    </row>
    <row r="31" spans="1:19" ht="15.95" hidden="1" customHeight="1">
      <c r="A31" s="55"/>
      <c r="B31" s="46"/>
      <c r="C31" s="54"/>
      <c r="D31" s="54"/>
      <c r="E31" s="34" t="s">
        <v>6</v>
      </c>
      <c r="F31" s="33"/>
      <c r="G31" s="33"/>
      <c r="H31" s="33"/>
      <c r="I31" s="33"/>
      <c r="J31" s="33">
        <v>400</v>
      </c>
      <c r="K31" s="33">
        <v>400</v>
      </c>
      <c r="L31" s="33">
        <v>400</v>
      </c>
      <c r="M31" s="2">
        <f t="shared" si="2"/>
        <v>1200</v>
      </c>
      <c r="O31" s="13"/>
      <c r="P31" s="13"/>
    </row>
    <row r="32" spans="1:19" ht="20.25" hidden="1" customHeight="1">
      <c r="A32" s="55"/>
      <c r="B32" s="46"/>
      <c r="C32" s="54"/>
      <c r="D32" s="54"/>
      <c r="E32" s="34" t="s">
        <v>55</v>
      </c>
      <c r="F32" s="33"/>
      <c r="G32" s="33"/>
      <c r="H32" s="33"/>
      <c r="I32" s="33"/>
      <c r="J32" s="33">
        <v>11535.42</v>
      </c>
      <c r="K32" s="33">
        <f>9094.74+130.2+646+128.48+1536</f>
        <v>11535.42</v>
      </c>
      <c r="L32" s="33">
        <f>9094.74+130.2+646+128.48+1536</f>
        <v>11535.42</v>
      </c>
      <c r="M32" s="2">
        <f t="shared" si="2"/>
        <v>34606.26</v>
      </c>
    </row>
    <row r="33" spans="1:18" ht="15.95" hidden="1" customHeight="1">
      <c r="A33" s="55"/>
      <c r="B33" s="46"/>
      <c r="C33" s="54"/>
      <c r="D33" s="54"/>
      <c r="E33" s="34" t="s">
        <v>7</v>
      </c>
      <c r="F33" s="33"/>
      <c r="G33" s="33"/>
      <c r="H33" s="33"/>
      <c r="I33" s="33"/>
      <c r="J33" s="33"/>
      <c r="K33" s="33"/>
      <c r="L33" s="33"/>
      <c r="M33" s="2">
        <f t="shared" si="2"/>
        <v>0</v>
      </c>
    </row>
    <row r="34" spans="1:18" ht="16.5" hidden="1" customHeight="1">
      <c r="A34" s="55">
        <v>6</v>
      </c>
      <c r="B34" s="46">
        <v>4</v>
      </c>
      <c r="C34" s="54" t="s">
        <v>14</v>
      </c>
      <c r="D34" s="54" t="s">
        <v>15</v>
      </c>
      <c r="E34" s="34" t="s">
        <v>3</v>
      </c>
      <c r="F34" s="1">
        <f t="shared" ref="F34:L34" si="11">F36+F37+F38+F39</f>
        <v>0</v>
      </c>
      <c r="G34" s="1">
        <f t="shared" si="11"/>
        <v>0</v>
      </c>
      <c r="H34" s="1">
        <f t="shared" si="11"/>
        <v>0</v>
      </c>
      <c r="I34" s="1">
        <f t="shared" si="11"/>
        <v>0</v>
      </c>
      <c r="J34" s="1">
        <f t="shared" si="11"/>
        <v>2595.38</v>
      </c>
      <c r="K34" s="1">
        <f t="shared" si="11"/>
        <v>2595.38</v>
      </c>
      <c r="L34" s="1">
        <f t="shared" si="11"/>
        <v>2595.38</v>
      </c>
      <c r="M34" s="2">
        <f t="shared" si="2"/>
        <v>7786.14</v>
      </c>
    </row>
    <row r="35" spans="1:18" ht="16.5" hidden="1" customHeight="1">
      <c r="A35" s="55"/>
      <c r="B35" s="46"/>
      <c r="C35" s="54"/>
      <c r="D35" s="54"/>
      <c r="E35" s="34" t="s">
        <v>4</v>
      </c>
      <c r="F35" s="33"/>
      <c r="G35" s="33"/>
      <c r="H35" s="33"/>
      <c r="I35" s="33"/>
      <c r="J35" s="33"/>
      <c r="K35" s="33"/>
      <c r="L35" s="33"/>
      <c r="M35" s="39"/>
    </row>
    <row r="36" spans="1:18" ht="16.5" hidden="1" customHeight="1">
      <c r="A36" s="55"/>
      <c r="B36" s="46"/>
      <c r="C36" s="54"/>
      <c r="D36" s="54"/>
      <c r="E36" s="34" t="s">
        <v>5</v>
      </c>
      <c r="F36" s="33">
        <v>0</v>
      </c>
      <c r="G36" s="33">
        <v>0</v>
      </c>
      <c r="H36" s="33">
        <v>0</v>
      </c>
      <c r="I36" s="33">
        <v>0</v>
      </c>
      <c r="J36" s="33">
        <v>0</v>
      </c>
      <c r="K36" s="33">
        <v>0</v>
      </c>
      <c r="L36" s="33"/>
      <c r="M36" s="39">
        <f>F36+G36+H36+I36+J36+K36</f>
        <v>0</v>
      </c>
      <c r="O36" s="23"/>
      <c r="P36" s="23"/>
      <c r="Q36" s="23"/>
      <c r="R36" s="23"/>
    </row>
    <row r="37" spans="1:18" ht="16.5" hidden="1" customHeight="1">
      <c r="A37" s="55"/>
      <c r="B37" s="46"/>
      <c r="C37" s="54"/>
      <c r="D37" s="57"/>
      <c r="E37" s="34" t="s">
        <v>10</v>
      </c>
      <c r="F37" s="33"/>
      <c r="G37" s="33"/>
      <c r="H37" s="33"/>
      <c r="I37" s="33"/>
      <c r="J37" s="33">
        <v>253.14</v>
      </c>
      <c r="K37" s="33">
        <v>253.14</v>
      </c>
      <c r="L37" s="33">
        <v>253.14</v>
      </c>
      <c r="M37" s="39">
        <f>F37+G37+H37+I37+J37+K37+L37</f>
        <v>759.42</v>
      </c>
    </row>
    <row r="38" spans="1:18" ht="16.5" hidden="1" customHeight="1">
      <c r="A38" s="55"/>
      <c r="B38" s="46"/>
      <c r="C38" s="60"/>
      <c r="D38" s="57"/>
      <c r="E38" s="34" t="s">
        <v>6</v>
      </c>
      <c r="F38" s="33"/>
      <c r="G38" s="33"/>
      <c r="H38" s="33"/>
      <c r="I38" s="33"/>
      <c r="J38" s="33">
        <v>300</v>
      </c>
      <c r="K38" s="33">
        <v>300</v>
      </c>
      <c r="L38" s="33">
        <v>300</v>
      </c>
      <c r="M38" s="39">
        <f t="shared" ref="M38:M39" si="12">F38+G38+H38+I38+J38+K38+L38</f>
        <v>900</v>
      </c>
      <c r="O38" s="13"/>
    </row>
    <row r="39" spans="1:18" ht="26.25" hidden="1" customHeight="1">
      <c r="A39" s="55"/>
      <c r="B39" s="46"/>
      <c r="C39" s="60"/>
      <c r="D39" s="57"/>
      <c r="E39" s="34" t="s">
        <v>55</v>
      </c>
      <c r="F39" s="33"/>
      <c r="G39" s="33"/>
      <c r="H39" s="33"/>
      <c r="I39" s="33"/>
      <c r="J39" s="33">
        <v>2042.24</v>
      </c>
      <c r="K39" s="33">
        <f>1911.52+23.72+107</f>
        <v>2042.24</v>
      </c>
      <c r="L39" s="33">
        <f>1911.52+23.72+107</f>
        <v>2042.24</v>
      </c>
      <c r="M39" s="39">
        <f t="shared" si="12"/>
        <v>6126.72</v>
      </c>
    </row>
    <row r="40" spans="1:18" ht="16.5" hidden="1" customHeight="1">
      <c r="A40" s="55"/>
      <c r="B40" s="46"/>
      <c r="C40" s="60"/>
      <c r="D40" s="57"/>
      <c r="E40" s="34" t="s">
        <v>7</v>
      </c>
      <c r="F40" s="33"/>
      <c r="G40" s="33"/>
      <c r="H40" s="33"/>
      <c r="I40" s="33"/>
      <c r="J40" s="33"/>
      <c r="K40" s="33"/>
      <c r="L40" s="33"/>
      <c r="M40" s="39"/>
    </row>
    <row r="41" spans="1:18" ht="20.25" customHeight="1">
      <c r="A41" s="55">
        <v>7</v>
      </c>
      <c r="B41" s="47">
        <v>3</v>
      </c>
      <c r="C41" s="52" t="s">
        <v>16</v>
      </c>
      <c r="D41" s="52" t="s">
        <v>17</v>
      </c>
      <c r="E41" s="34" t="s">
        <v>13</v>
      </c>
      <c r="F41" s="1" t="e">
        <f>#REF!+F44+F45+F46</f>
        <v>#REF!</v>
      </c>
      <c r="G41" s="1" t="e">
        <f>#REF!+G44+G45+G46</f>
        <v>#REF!</v>
      </c>
      <c r="H41" s="1" t="e">
        <f>#REF!+H44+H45+H46</f>
        <v>#REF!</v>
      </c>
      <c r="I41" s="1" t="e">
        <f>I45+I46+I44+#REF!</f>
        <v>#REF!</v>
      </c>
      <c r="J41" s="1">
        <f>J45+J46+J44+J43</f>
        <v>41507.170000000006</v>
      </c>
      <c r="K41" s="1">
        <f t="shared" ref="K41:L41" si="13">K45+K46+K44+K43</f>
        <v>33813.01</v>
      </c>
      <c r="L41" s="1">
        <f t="shared" si="13"/>
        <v>33813.01</v>
      </c>
      <c r="M41" s="1">
        <f>M45+M46+M44+M43</f>
        <v>109133.18999999999</v>
      </c>
    </row>
    <row r="42" spans="1:18" ht="20.25" customHeight="1">
      <c r="A42" s="55"/>
      <c r="B42" s="48"/>
      <c r="C42" s="52"/>
      <c r="D42" s="52"/>
      <c r="E42" s="34" t="s">
        <v>18</v>
      </c>
      <c r="F42" s="1"/>
      <c r="G42" s="1"/>
      <c r="H42" s="1"/>
      <c r="I42" s="1"/>
      <c r="J42" s="1"/>
      <c r="K42" s="1"/>
      <c r="L42" s="1"/>
      <c r="M42" s="2"/>
      <c r="O42" s="24"/>
      <c r="P42" s="22"/>
      <c r="Q42" s="22"/>
      <c r="R42" s="22"/>
    </row>
    <row r="43" spans="1:18" ht="20.25" customHeight="1">
      <c r="A43" s="55"/>
      <c r="B43" s="48"/>
      <c r="C43" s="52"/>
      <c r="D43" s="52"/>
      <c r="E43" s="34" t="s">
        <v>5</v>
      </c>
      <c r="F43" s="1"/>
      <c r="G43" s="1"/>
      <c r="H43" s="1"/>
      <c r="I43" s="1"/>
      <c r="J43" s="1">
        <v>2734.01</v>
      </c>
      <c r="K43" s="1"/>
      <c r="L43" s="1"/>
      <c r="M43" s="2">
        <f>J43+K43+L43</f>
        <v>2734.01</v>
      </c>
      <c r="O43" s="24"/>
      <c r="P43" s="22"/>
      <c r="Q43" s="22"/>
      <c r="R43" s="22"/>
    </row>
    <row r="44" spans="1:18" ht="20.25" customHeight="1">
      <c r="A44" s="55"/>
      <c r="B44" s="48"/>
      <c r="C44" s="52"/>
      <c r="D44" s="52"/>
      <c r="E44" s="34" t="s">
        <v>10</v>
      </c>
      <c r="F44" s="1">
        <f>F50+F56</f>
        <v>0</v>
      </c>
      <c r="G44" s="1"/>
      <c r="H44" s="1">
        <f t="shared" ref="H44:L45" si="14">H50+H56</f>
        <v>0</v>
      </c>
      <c r="I44" s="1">
        <f t="shared" si="14"/>
        <v>0</v>
      </c>
      <c r="J44" s="1">
        <v>5358.19</v>
      </c>
      <c r="K44" s="1">
        <v>1423.91</v>
      </c>
      <c r="L44" s="1">
        <v>1423.91</v>
      </c>
      <c r="M44" s="2">
        <f>F44+G44+H44+I44+J44+K44+L44</f>
        <v>8206.01</v>
      </c>
    </row>
    <row r="45" spans="1:18" ht="20.25" customHeight="1">
      <c r="A45" s="55"/>
      <c r="B45" s="48"/>
      <c r="C45" s="52"/>
      <c r="D45" s="52"/>
      <c r="E45" s="34" t="s">
        <v>6</v>
      </c>
      <c r="F45" s="1">
        <f>F51+F57</f>
        <v>0</v>
      </c>
      <c r="G45" s="1">
        <f>G51+G57</f>
        <v>0</v>
      </c>
      <c r="H45" s="1">
        <f t="shared" si="14"/>
        <v>0</v>
      </c>
      <c r="I45" s="1">
        <f t="shared" si="14"/>
        <v>0</v>
      </c>
      <c r="J45" s="1">
        <v>9700</v>
      </c>
      <c r="K45" s="1">
        <f t="shared" si="14"/>
        <v>8200</v>
      </c>
      <c r="L45" s="1">
        <f t="shared" si="14"/>
        <v>8200</v>
      </c>
      <c r="M45" s="2">
        <f>F45+G45+H45+I45+J45+K45+L45</f>
        <v>26100</v>
      </c>
      <c r="O45" s="13"/>
    </row>
    <row r="46" spans="1:18" ht="21" customHeight="1">
      <c r="A46" s="55"/>
      <c r="B46" s="48"/>
      <c r="C46" s="52"/>
      <c r="D46" s="52"/>
      <c r="E46" s="34" t="s">
        <v>55</v>
      </c>
      <c r="F46" s="1">
        <f>F52+F59</f>
        <v>0</v>
      </c>
      <c r="G46" s="1"/>
      <c r="H46" s="1">
        <f>H52+H59</f>
        <v>0</v>
      </c>
      <c r="I46" s="1">
        <f>I52+I59+I73</f>
        <v>0</v>
      </c>
      <c r="J46" s="1">
        <v>23714.97</v>
      </c>
      <c r="K46" s="1">
        <v>24189.1</v>
      </c>
      <c r="L46" s="1">
        <v>24189.1</v>
      </c>
      <c r="M46" s="2">
        <f>F46+G46+H46+I46+J46+K46+L46</f>
        <v>72093.17</v>
      </c>
      <c r="O46" s="13"/>
    </row>
    <row r="47" spans="1:18" ht="20.25" customHeight="1">
      <c r="A47" s="55"/>
      <c r="B47" s="49"/>
      <c r="C47" s="52"/>
      <c r="D47" s="52"/>
      <c r="E47" s="34" t="s">
        <v>7</v>
      </c>
      <c r="F47" s="33"/>
      <c r="G47" s="33"/>
      <c r="H47" s="33"/>
      <c r="I47" s="33"/>
      <c r="J47" s="33"/>
      <c r="K47" s="33"/>
      <c r="L47" s="33"/>
      <c r="M47" s="39"/>
    </row>
    <row r="48" spans="1:18" ht="17.45" hidden="1" customHeight="1">
      <c r="A48" s="55">
        <v>8</v>
      </c>
      <c r="B48" s="46">
        <v>6</v>
      </c>
      <c r="C48" s="54" t="s">
        <v>11</v>
      </c>
      <c r="D48" s="54" t="s">
        <v>17</v>
      </c>
      <c r="E48" s="34" t="s">
        <v>3</v>
      </c>
      <c r="F48" s="1" t="e">
        <f>#REF!+F50+F51+F52</f>
        <v>#REF!</v>
      </c>
      <c r="G48" s="1" t="e">
        <f>#REF!+G50+G51+G52</f>
        <v>#REF!</v>
      </c>
      <c r="H48" s="1" t="e">
        <f>#REF!+H50+H51+H52</f>
        <v>#REF!</v>
      </c>
      <c r="I48" s="1" t="e">
        <f>#REF!+I50+I51+I52</f>
        <v>#REF!</v>
      </c>
      <c r="J48" s="1">
        <f>J50+J51+J52</f>
        <v>8153.56</v>
      </c>
      <c r="K48" s="1">
        <f t="shared" ref="K48:M48" si="15">K50+K51+K52</f>
        <v>8153.5599999999995</v>
      </c>
      <c r="L48" s="1">
        <f t="shared" si="15"/>
        <v>8153.5599999999995</v>
      </c>
      <c r="M48" s="1">
        <f t="shared" si="15"/>
        <v>24460.68</v>
      </c>
    </row>
    <row r="49" spans="1:18" ht="17.45" hidden="1" customHeight="1">
      <c r="A49" s="55"/>
      <c r="B49" s="46"/>
      <c r="C49" s="54"/>
      <c r="D49" s="54"/>
      <c r="E49" s="34" t="s">
        <v>4</v>
      </c>
      <c r="F49" s="33"/>
      <c r="G49" s="25"/>
      <c r="H49" s="25"/>
      <c r="I49" s="33"/>
      <c r="J49" s="33"/>
      <c r="K49" s="33"/>
      <c r="L49" s="33"/>
      <c r="M49" s="39"/>
    </row>
    <row r="50" spans="1:18" ht="17.45" hidden="1" customHeight="1">
      <c r="A50" s="55"/>
      <c r="B50" s="46"/>
      <c r="C50" s="57"/>
      <c r="D50" s="57"/>
      <c r="E50" s="34" t="s">
        <v>10</v>
      </c>
      <c r="F50" s="33"/>
      <c r="G50" s="33"/>
      <c r="H50" s="33"/>
      <c r="I50" s="33"/>
      <c r="J50" s="33">
        <v>598.38</v>
      </c>
      <c r="K50" s="33">
        <f>598.38</f>
        <v>598.38</v>
      </c>
      <c r="L50" s="33">
        <f>598.38</f>
        <v>598.38</v>
      </c>
      <c r="M50" s="39">
        <f t="shared" ref="M50:M52" si="16">F50+G50+H50+I50+J50+K50+L50</f>
        <v>1795.1399999999999</v>
      </c>
      <c r="O50" s="22"/>
      <c r="P50" s="22"/>
      <c r="Q50" s="22"/>
      <c r="R50" s="22"/>
    </row>
    <row r="51" spans="1:18" ht="17.45" hidden="1" customHeight="1">
      <c r="A51" s="55"/>
      <c r="B51" s="46"/>
      <c r="C51" s="57"/>
      <c r="D51" s="57"/>
      <c r="E51" s="34" t="s">
        <v>6</v>
      </c>
      <c r="F51" s="33"/>
      <c r="G51" s="33"/>
      <c r="H51" s="33"/>
      <c r="I51" s="33"/>
      <c r="J51" s="33">
        <v>3200</v>
      </c>
      <c r="K51" s="33">
        <v>3200</v>
      </c>
      <c r="L51" s="33">
        <v>3200</v>
      </c>
      <c r="M51" s="39">
        <f t="shared" si="16"/>
        <v>9600</v>
      </c>
      <c r="O51" s="13"/>
    </row>
    <row r="52" spans="1:18" ht="26.25" hidden="1" customHeight="1">
      <c r="A52" s="55"/>
      <c r="B52" s="46"/>
      <c r="C52" s="57"/>
      <c r="D52" s="57"/>
      <c r="E52" s="34" t="s">
        <v>55</v>
      </c>
      <c r="F52" s="33"/>
      <c r="G52" s="33"/>
      <c r="H52" s="33"/>
      <c r="I52" s="33"/>
      <c r="J52" s="33">
        <v>4355.18</v>
      </c>
      <c r="K52" s="33">
        <f>3875.73+204+176.51+98.94</f>
        <v>4355.1799999999994</v>
      </c>
      <c r="L52" s="33">
        <f>3875.73+204+176.51+98.94</f>
        <v>4355.1799999999994</v>
      </c>
      <c r="M52" s="39">
        <f t="shared" si="16"/>
        <v>13065.54</v>
      </c>
    </row>
    <row r="53" spans="1:18" ht="17.45" hidden="1" customHeight="1">
      <c r="A53" s="55"/>
      <c r="B53" s="46"/>
      <c r="C53" s="57"/>
      <c r="D53" s="57"/>
      <c r="E53" s="34" t="s">
        <v>7</v>
      </c>
      <c r="F53" s="33"/>
      <c r="G53" s="25"/>
      <c r="H53" s="33"/>
      <c r="I53" s="33"/>
      <c r="J53" s="33"/>
      <c r="K53" s="33"/>
      <c r="L53" s="33"/>
      <c r="M53" s="39"/>
    </row>
    <row r="54" spans="1:18" ht="17.45" hidden="1" customHeight="1">
      <c r="A54" s="55">
        <v>9</v>
      </c>
      <c r="B54" s="46">
        <v>7</v>
      </c>
      <c r="C54" s="54" t="s">
        <v>19</v>
      </c>
      <c r="D54" s="54" t="s">
        <v>20</v>
      </c>
      <c r="E54" s="34" t="s">
        <v>3</v>
      </c>
      <c r="F54" s="1" t="e">
        <f>#REF!+F56+F57+F59</f>
        <v>#REF!</v>
      </c>
      <c r="G54" s="1" t="e">
        <f>G56+#REF!+G57+G59</f>
        <v>#REF!</v>
      </c>
      <c r="H54" s="1" t="e">
        <f>#REF!+H56+H57+H59</f>
        <v>#REF!</v>
      </c>
      <c r="I54" s="1" t="e">
        <f>#REF!+I56+I57+I59</f>
        <v>#REF!</v>
      </c>
      <c r="J54" s="1">
        <f>J56+J57+J59</f>
        <v>25506.120000000003</v>
      </c>
      <c r="K54" s="1">
        <f t="shared" ref="K54:M54" si="17">K56+K57+K59</f>
        <v>25506.119999999995</v>
      </c>
      <c r="L54" s="1">
        <f t="shared" si="17"/>
        <v>25506.119999999995</v>
      </c>
      <c r="M54" s="1">
        <f t="shared" si="17"/>
        <v>76518.359999999986</v>
      </c>
    </row>
    <row r="55" spans="1:18" ht="17.45" hidden="1" customHeight="1">
      <c r="A55" s="55"/>
      <c r="B55" s="46"/>
      <c r="C55" s="54"/>
      <c r="D55" s="54"/>
      <c r="E55" s="34" t="s">
        <v>4</v>
      </c>
      <c r="F55" s="33"/>
      <c r="G55" s="25"/>
      <c r="H55" s="25"/>
      <c r="I55" s="33"/>
      <c r="J55" s="33"/>
      <c r="K55" s="33"/>
      <c r="L55" s="33"/>
      <c r="M55" s="39"/>
    </row>
    <row r="56" spans="1:18" ht="17.45" hidden="1" customHeight="1">
      <c r="A56" s="55"/>
      <c r="B56" s="46"/>
      <c r="C56" s="57"/>
      <c r="D56" s="54"/>
      <c r="E56" s="34" t="s">
        <v>10</v>
      </c>
      <c r="F56" s="33"/>
      <c r="G56" s="33"/>
      <c r="H56" s="33"/>
      <c r="I56" s="33"/>
      <c r="J56" s="33">
        <v>1131.81</v>
      </c>
      <c r="K56" s="33">
        <f>1131.81</f>
        <v>1131.81</v>
      </c>
      <c r="L56" s="33">
        <f>1131.81</f>
        <v>1131.81</v>
      </c>
      <c r="M56" s="39">
        <f>F56+G56+H56+I56+J56+K56+L56</f>
        <v>3395.43</v>
      </c>
      <c r="O56" s="22"/>
      <c r="P56" s="22"/>
      <c r="Q56" s="22"/>
      <c r="R56" s="22"/>
    </row>
    <row r="57" spans="1:18" ht="12.75" hidden="1" customHeight="1">
      <c r="A57" s="55"/>
      <c r="B57" s="46"/>
      <c r="C57" s="57"/>
      <c r="D57" s="54"/>
      <c r="E57" s="54" t="s">
        <v>6</v>
      </c>
      <c r="F57" s="53"/>
      <c r="G57" s="53"/>
      <c r="H57" s="53"/>
      <c r="I57" s="53"/>
      <c r="J57" s="53">
        <v>5000</v>
      </c>
      <c r="K57" s="53">
        <v>5000</v>
      </c>
      <c r="L57" s="61">
        <v>5000</v>
      </c>
      <c r="M57" s="65">
        <f>F57+G57+H57+I57+J57+K57+L57</f>
        <v>15000</v>
      </c>
    </row>
    <row r="58" spans="1:18" ht="7.5" hidden="1" customHeight="1">
      <c r="A58" s="55"/>
      <c r="B58" s="46"/>
      <c r="C58" s="57"/>
      <c r="D58" s="54"/>
      <c r="E58" s="54"/>
      <c r="F58" s="53"/>
      <c r="G58" s="53"/>
      <c r="H58" s="53"/>
      <c r="I58" s="53"/>
      <c r="J58" s="53"/>
      <c r="K58" s="53"/>
      <c r="L58" s="62"/>
      <c r="M58" s="65"/>
    </row>
    <row r="59" spans="1:18" ht="24" hidden="1" customHeight="1">
      <c r="A59" s="55"/>
      <c r="B59" s="46"/>
      <c r="C59" s="57"/>
      <c r="D59" s="54"/>
      <c r="E59" s="34" t="s">
        <v>55</v>
      </c>
      <c r="F59" s="33"/>
      <c r="G59" s="33"/>
      <c r="H59" s="33"/>
      <c r="I59" s="33"/>
      <c r="J59" s="33">
        <v>19374.310000000001</v>
      </c>
      <c r="K59" s="33">
        <f>7991.47+163.44+192.4+11027</f>
        <v>19374.309999999998</v>
      </c>
      <c r="L59" s="33">
        <f>7991.47+163.44+192.4+11027</f>
        <v>19374.309999999998</v>
      </c>
      <c r="M59" s="39">
        <f>F59+G59+H59+I59+J59+K59+L59</f>
        <v>58122.929999999993</v>
      </c>
      <c r="O59" s="13"/>
    </row>
    <row r="60" spans="1:18" ht="17.45" hidden="1" customHeight="1">
      <c r="A60" s="55"/>
      <c r="B60" s="46"/>
      <c r="C60" s="57"/>
      <c r="D60" s="54"/>
      <c r="E60" s="34" t="s">
        <v>7</v>
      </c>
      <c r="F60" s="33"/>
      <c r="G60" s="33"/>
      <c r="H60" s="33"/>
      <c r="I60" s="33"/>
      <c r="J60" s="33"/>
      <c r="K60" s="33"/>
      <c r="L60" s="33"/>
      <c r="M60" s="39"/>
    </row>
    <row r="61" spans="1:18" ht="16.5" hidden="1" customHeight="1">
      <c r="A61" s="55">
        <v>10</v>
      </c>
      <c r="B61" s="46">
        <v>8</v>
      </c>
      <c r="C61" s="54" t="s">
        <v>21</v>
      </c>
      <c r="D61" s="54" t="s">
        <v>22</v>
      </c>
      <c r="E61" s="34" t="s">
        <v>3</v>
      </c>
      <c r="F61" s="33">
        <v>0</v>
      </c>
      <c r="G61" s="33">
        <v>0</v>
      </c>
      <c r="H61" s="33">
        <v>0</v>
      </c>
      <c r="I61" s="33">
        <v>0</v>
      </c>
      <c r="J61" s="33">
        <v>0</v>
      </c>
      <c r="K61" s="33"/>
      <c r="L61" s="33"/>
      <c r="M61" s="39">
        <f>F61+G61+H61+I61</f>
        <v>0</v>
      </c>
    </row>
    <row r="62" spans="1:18" ht="16.5" hidden="1" customHeight="1">
      <c r="A62" s="55"/>
      <c r="B62" s="46"/>
      <c r="C62" s="54"/>
      <c r="D62" s="54"/>
      <c r="E62" s="34" t="s">
        <v>4</v>
      </c>
      <c r="F62" s="25"/>
      <c r="G62" s="25"/>
      <c r="H62" s="25"/>
      <c r="I62" s="33"/>
      <c r="J62" s="33"/>
      <c r="K62" s="33"/>
      <c r="L62" s="33"/>
      <c r="M62" s="39"/>
    </row>
    <row r="63" spans="1:18" ht="16.5" hidden="1" customHeight="1">
      <c r="A63" s="55"/>
      <c r="B63" s="46"/>
      <c r="C63" s="54"/>
      <c r="D63" s="54"/>
      <c r="E63" s="34" t="s">
        <v>5</v>
      </c>
      <c r="F63" s="33">
        <v>0</v>
      </c>
      <c r="G63" s="33">
        <v>0</v>
      </c>
      <c r="H63" s="33">
        <v>0</v>
      </c>
      <c r="I63" s="33">
        <v>0</v>
      </c>
      <c r="J63" s="33">
        <v>0</v>
      </c>
      <c r="K63" s="33"/>
      <c r="L63" s="33"/>
      <c r="M63" s="39">
        <f>F63+G63+H63+I63</f>
        <v>0</v>
      </c>
    </row>
    <row r="64" spans="1:18" ht="16.5" hidden="1" customHeight="1">
      <c r="A64" s="55"/>
      <c r="B64" s="46"/>
      <c r="C64" s="54"/>
      <c r="D64" s="54"/>
      <c r="E64" s="34" t="s">
        <v>10</v>
      </c>
      <c r="F64" s="33">
        <v>0</v>
      </c>
      <c r="G64" s="33">
        <v>0</v>
      </c>
      <c r="H64" s="33">
        <v>0</v>
      </c>
      <c r="I64" s="33">
        <v>0</v>
      </c>
      <c r="J64" s="33">
        <v>0</v>
      </c>
      <c r="K64" s="33"/>
      <c r="L64" s="33"/>
      <c r="M64" s="39">
        <f t="shared" ref="M64:M66" si="18">F64+G64+H64+I64</f>
        <v>0</v>
      </c>
    </row>
    <row r="65" spans="1:18" ht="16.5" hidden="1" customHeight="1">
      <c r="A65" s="55"/>
      <c r="B65" s="46"/>
      <c r="C65" s="54"/>
      <c r="D65" s="54"/>
      <c r="E65" s="34" t="s">
        <v>6</v>
      </c>
      <c r="F65" s="33">
        <v>0</v>
      </c>
      <c r="G65" s="33">
        <v>0</v>
      </c>
      <c r="H65" s="33">
        <v>0</v>
      </c>
      <c r="I65" s="33">
        <v>0</v>
      </c>
      <c r="J65" s="33">
        <v>0</v>
      </c>
      <c r="K65" s="33"/>
      <c r="L65" s="33"/>
      <c r="M65" s="39">
        <f t="shared" si="18"/>
        <v>0</v>
      </c>
    </row>
    <row r="66" spans="1:18" ht="18" hidden="1" customHeight="1">
      <c r="A66" s="55"/>
      <c r="B66" s="46"/>
      <c r="C66" s="54"/>
      <c r="D66" s="54"/>
      <c r="E66" s="34" t="s">
        <v>55</v>
      </c>
      <c r="F66" s="33">
        <v>0</v>
      </c>
      <c r="G66" s="33">
        <v>0</v>
      </c>
      <c r="H66" s="33">
        <v>0</v>
      </c>
      <c r="I66" s="33">
        <v>0</v>
      </c>
      <c r="J66" s="33">
        <v>0</v>
      </c>
      <c r="K66" s="33"/>
      <c r="L66" s="33"/>
      <c r="M66" s="39">
        <f t="shared" si="18"/>
        <v>0</v>
      </c>
    </row>
    <row r="67" spans="1:18" ht="16.5" hidden="1" customHeight="1">
      <c r="A67" s="55"/>
      <c r="B67" s="46"/>
      <c r="C67" s="54"/>
      <c r="D67" s="54"/>
      <c r="E67" s="34" t="s">
        <v>7</v>
      </c>
      <c r="F67" s="25"/>
      <c r="G67" s="25"/>
      <c r="H67" s="25"/>
      <c r="I67" s="33"/>
      <c r="J67" s="33"/>
      <c r="K67" s="33"/>
      <c r="L67" s="33"/>
      <c r="M67" s="39"/>
    </row>
    <row r="68" spans="1:18" ht="18" hidden="1" customHeight="1">
      <c r="A68" s="55">
        <v>11</v>
      </c>
      <c r="B68" s="46">
        <v>9</v>
      </c>
      <c r="C68" s="54" t="s">
        <v>23</v>
      </c>
      <c r="D68" s="54" t="s">
        <v>24</v>
      </c>
      <c r="E68" s="34" t="s">
        <v>3</v>
      </c>
      <c r="F68" s="1">
        <f>SUM(F70:F74)</f>
        <v>0</v>
      </c>
      <c r="G68" s="1">
        <f t="shared" ref="G68:M68" si="19">SUM(G70:G74)</f>
        <v>0</v>
      </c>
      <c r="H68" s="1">
        <f t="shared" si="19"/>
        <v>0</v>
      </c>
      <c r="I68" s="1">
        <f t="shared" si="19"/>
        <v>0</v>
      </c>
      <c r="J68" s="1">
        <f t="shared" si="19"/>
        <v>2599</v>
      </c>
      <c r="K68" s="1">
        <f t="shared" si="19"/>
        <v>2599</v>
      </c>
      <c r="L68" s="1">
        <f t="shared" si="19"/>
        <v>2599</v>
      </c>
      <c r="M68" s="1">
        <f t="shared" si="19"/>
        <v>7797</v>
      </c>
    </row>
    <row r="69" spans="1:18" ht="18" hidden="1" customHeight="1">
      <c r="A69" s="55"/>
      <c r="B69" s="46"/>
      <c r="C69" s="54"/>
      <c r="D69" s="54"/>
      <c r="E69" s="34" t="s">
        <v>4</v>
      </c>
      <c r="F69" s="25"/>
      <c r="G69" s="25"/>
      <c r="H69" s="25"/>
      <c r="I69" s="33"/>
      <c r="J69" s="33"/>
      <c r="K69" s="33"/>
      <c r="L69" s="33"/>
      <c r="M69" s="39"/>
    </row>
    <row r="70" spans="1:18" ht="18" hidden="1" customHeight="1">
      <c r="A70" s="55"/>
      <c r="B70" s="46"/>
      <c r="C70" s="54"/>
      <c r="D70" s="54"/>
      <c r="E70" s="34" t="s">
        <v>5</v>
      </c>
      <c r="F70" s="33">
        <v>0</v>
      </c>
      <c r="G70" s="33">
        <v>0</v>
      </c>
      <c r="H70" s="33">
        <v>0</v>
      </c>
      <c r="I70" s="33">
        <v>0</v>
      </c>
      <c r="J70" s="33">
        <v>0</v>
      </c>
      <c r="K70" s="33"/>
      <c r="L70" s="33"/>
      <c r="M70" s="39">
        <f>F70+G70+H70+I70</f>
        <v>0</v>
      </c>
    </row>
    <row r="71" spans="1:18" ht="18" hidden="1" customHeight="1">
      <c r="A71" s="55"/>
      <c r="B71" s="46"/>
      <c r="C71" s="54"/>
      <c r="D71" s="54"/>
      <c r="E71" s="34" t="s">
        <v>10</v>
      </c>
      <c r="F71" s="33">
        <v>0</v>
      </c>
      <c r="G71" s="33">
        <v>0</v>
      </c>
      <c r="H71" s="33">
        <v>0</v>
      </c>
      <c r="I71" s="33">
        <v>0</v>
      </c>
      <c r="J71" s="33">
        <v>0</v>
      </c>
      <c r="K71" s="33"/>
      <c r="L71" s="33"/>
      <c r="M71" s="39">
        <f t="shared" ref="M71:M72" si="20">F71+G71+H71+I71</f>
        <v>0</v>
      </c>
    </row>
    <row r="72" spans="1:18" ht="18" hidden="1" customHeight="1">
      <c r="A72" s="55"/>
      <c r="B72" s="46"/>
      <c r="C72" s="57"/>
      <c r="D72" s="57"/>
      <c r="E72" s="34" t="s">
        <v>6</v>
      </c>
      <c r="F72" s="33">
        <v>0</v>
      </c>
      <c r="G72" s="33">
        <v>0</v>
      </c>
      <c r="H72" s="33">
        <v>0</v>
      </c>
      <c r="I72" s="33">
        <v>0</v>
      </c>
      <c r="J72" s="33">
        <v>0</v>
      </c>
      <c r="K72" s="33"/>
      <c r="L72" s="33"/>
      <c r="M72" s="39">
        <f t="shared" si="20"/>
        <v>0</v>
      </c>
    </row>
    <row r="73" spans="1:18" ht="28.5" hidden="1" customHeight="1">
      <c r="A73" s="55"/>
      <c r="B73" s="46"/>
      <c r="C73" s="57"/>
      <c r="D73" s="57"/>
      <c r="E73" s="34" t="s">
        <v>55</v>
      </c>
      <c r="F73" s="33">
        <v>0</v>
      </c>
      <c r="G73" s="33">
        <v>0</v>
      </c>
      <c r="H73" s="33">
        <v>0</v>
      </c>
      <c r="I73" s="33"/>
      <c r="J73" s="33">
        <v>2599</v>
      </c>
      <c r="K73" s="33">
        <v>2599</v>
      </c>
      <c r="L73" s="33">
        <v>2599</v>
      </c>
      <c r="M73" s="39">
        <f>SUM(F73:L73)</f>
        <v>7797</v>
      </c>
    </row>
    <row r="74" spans="1:18" ht="18" hidden="1" customHeight="1">
      <c r="A74" s="55"/>
      <c r="B74" s="46"/>
      <c r="C74" s="57"/>
      <c r="D74" s="57"/>
      <c r="E74" s="34" t="s">
        <v>7</v>
      </c>
      <c r="F74" s="33"/>
      <c r="G74" s="33"/>
      <c r="H74" s="33"/>
      <c r="I74" s="33"/>
      <c r="J74" s="33"/>
      <c r="K74" s="33"/>
      <c r="L74" s="33"/>
      <c r="M74" s="39"/>
    </row>
    <row r="75" spans="1:18" ht="16.5" customHeight="1">
      <c r="A75" s="55">
        <v>12</v>
      </c>
      <c r="B75" s="46">
        <v>4</v>
      </c>
      <c r="C75" s="52" t="s">
        <v>25</v>
      </c>
      <c r="D75" s="52" t="s">
        <v>26</v>
      </c>
      <c r="E75" s="34" t="s">
        <v>3</v>
      </c>
      <c r="F75" s="2">
        <f>F77+F78+F79+F80</f>
        <v>0</v>
      </c>
      <c r="G75" s="2">
        <f>G77+G78+G79+G80</f>
        <v>0</v>
      </c>
      <c r="H75" s="2">
        <f>H77+H78+H79+H80</f>
        <v>0</v>
      </c>
      <c r="I75" s="2">
        <f>I77+I78+I79+I80</f>
        <v>0</v>
      </c>
      <c r="J75" s="2">
        <f t="shared" ref="J75:L75" si="21">J77+J78+J79+J80</f>
        <v>49303.16</v>
      </c>
      <c r="K75" s="2">
        <f t="shared" si="21"/>
        <v>45106.259999999995</v>
      </c>
      <c r="L75" s="2">
        <f t="shared" si="21"/>
        <v>45106.259999999995</v>
      </c>
      <c r="M75" s="2">
        <f>F75+G75+H75+I75+J75+K75+L75</f>
        <v>139515.68</v>
      </c>
    </row>
    <row r="76" spans="1:18" ht="16.5" customHeight="1">
      <c r="A76" s="55"/>
      <c r="B76" s="46"/>
      <c r="C76" s="52"/>
      <c r="D76" s="52"/>
      <c r="E76" s="34" t="s">
        <v>4</v>
      </c>
      <c r="F76" s="39"/>
      <c r="G76" s="26"/>
      <c r="H76" s="26"/>
      <c r="I76" s="39"/>
      <c r="J76" s="39"/>
      <c r="K76" s="39"/>
      <c r="L76" s="39"/>
      <c r="M76" s="39"/>
      <c r="O76" s="27"/>
      <c r="P76" s="20"/>
      <c r="Q76" s="20"/>
      <c r="R76" s="20"/>
    </row>
    <row r="77" spans="1:18" ht="16.5" customHeight="1">
      <c r="A77" s="55"/>
      <c r="B77" s="46"/>
      <c r="C77" s="52"/>
      <c r="D77" s="52"/>
      <c r="E77" s="34" t="s">
        <v>5</v>
      </c>
      <c r="F77" s="5">
        <f>F84+F91+F98</f>
        <v>0</v>
      </c>
      <c r="G77" s="5">
        <f t="shared" ref="G77:I77" si="22">G84+G91+G98</f>
        <v>0</v>
      </c>
      <c r="H77" s="5">
        <f t="shared" si="22"/>
        <v>0</v>
      </c>
      <c r="I77" s="5">
        <f t="shared" si="22"/>
        <v>0</v>
      </c>
      <c r="J77" s="5">
        <f t="shared" ref="J77:K77" si="23">J84+J91+J98</f>
        <v>0</v>
      </c>
      <c r="K77" s="5">
        <f t="shared" si="23"/>
        <v>0</v>
      </c>
      <c r="L77" s="5"/>
      <c r="M77" s="39">
        <f>F77+G77+H77+I77+J77</f>
        <v>0</v>
      </c>
    </row>
    <row r="78" spans="1:18" ht="16.5" customHeight="1">
      <c r="A78" s="55"/>
      <c r="B78" s="46"/>
      <c r="C78" s="52"/>
      <c r="D78" s="52"/>
      <c r="E78" s="34" t="s">
        <v>10</v>
      </c>
      <c r="F78" s="2">
        <f>F85+F92+F99</f>
        <v>0</v>
      </c>
      <c r="G78" s="2"/>
      <c r="H78" s="2">
        <f>H85+H92+H99</f>
        <v>0</v>
      </c>
      <c r="I78" s="2">
        <f t="shared" ref="I78" si="24">I85+I92+I99</f>
        <v>0</v>
      </c>
      <c r="J78" s="2">
        <v>7326.12</v>
      </c>
      <c r="K78" s="2">
        <v>3031.23</v>
      </c>
      <c r="L78" s="2">
        <v>3031.23</v>
      </c>
      <c r="M78" s="2">
        <f>F78+G78+H78+I78+J78+K78+L78</f>
        <v>13388.58</v>
      </c>
    </row>
    <row r="79" spans="1:18" ht="16.5" customHeight="1">
      <c r="A79" s="55"/>
      <c r="B79" s="46"/>
      <c r="C79" s="52"/>
      <c r="D79" s="52"/>
      <c r="E79" s="34" t="s">
        <v>6</v>
      </c>
      <c r="F79" s="2">
        <f>F86+F93+F100</f>
        <v>0</v>
      </c>
      <c r="G79" s="2">
        <f t="shared" ref="G79:I79" si="25">G86+G93+G100</f>
        <v>0</v>
      </c>
      <c r="H79" s="2">
        <f>H86+H93+H100</f>
        <v>0</v>
      </c>
      <c r="I79" s="2">
        <f t="shared" si="25"/>
        <v>0</v>
      </c>
      <c r="J79" s="2">
        <f t="shared" ref="J79:L79" si="26">J86+J93+J100</f>
        <v>2400</v>
      </c>
      <c r="K79" s="2">
        <f t="shared" si="26"/>
        <v>2400</v>
      </c>
      <c r="L79" s="2">
        <f t="shared" si="26"/>
        <v>2400</v>
      </c>
      <c r="M79" s="2">
        <f>F79+G79+H79+I79+J79+K79+L79</f>
        <v>7200</v>
      </c>
      <c r="N79" s="18"/>
      <c r="O79" s="13"/>
    </row>
    <row r="80" spans="1:18" ht="24" customHeight="1">
      <c r="A80" s="55"/>
      <c r="B80" s="46"/>
      <c r="C80" s="52"/>
      <c r="D80" s="52"/>
      <c r="E80" s="34" t="s">
        <v>55</v>
      </c>
      <c r="F80" s="2">
        <f>F87+F94+F101</f>
        <v>0</v>
      </c>
      <c r="G80" s="2"/>
      <c r="H80" s="2">
        <f>H87+H94+H101</f>
        <v>0</v>
      </c>
      <c r="I80" s="2">
        <f t="shared" ref="I80" si="27">I87+I94+I101</f>
        <v>0</v>
      </c>
      <c r="J80" s="2">
        <v>39577.040000000001</v>
      </c>
      <c r="K80" s="2">
        <v>39675.03</v>
      </c>
      <c r="L80" s="2">
        <v>39675.03</v>
      </c>
      <c r="M80" s="2">
        <f>F80+G80+H80+I80+J80+K80+L80</f>
        <v>118927.1</v>
      </c>
    </row>
    <row r="81" spans="1:17" ht="16.5" customHeight="1">
      <c r="A81" s="55"/>
      <c r="B81" s="46"/>
      <c r="C81" s="52"/>
      <c r="D81" s="52"/>
      <c r="E81" s="34" t="s">
        <v>7</v>
      </c>
      <c r="F81" s="39"/>
      <c r="G81" s="39"/>
      <c r="H81" s="39"/>
      <c r="I81" s="39"/>
      <c r="J81" s="39"/>
      <c r="K81" s="39"/>
      <c r="L81" s="39"/>
      <c r="M81" s="39"/>
    </row>
    <row r="82" spans="1:17" ht="15.95" hidden="1" customHeight="1">
      <c r="A82" s="55">
        <v>13</v>
      </c>
      <c r="B82" s="46">
        <v>11</v>
      </c>
      <c r="C82" s="54" t="s">
        <v>11</v>
      </c>
      <c r="D82" s="54" t="s">
        <v>27</v>
      </c>
      <c r="E82" s="34" t="s">
        <v>3</v>
      </c>
      <c r="F82" s="1">
        <f>F84+F85+F86+F87</f>
        <v>0</v>
      </c>
      <c r="G82" s="1">
        <f>G84+G85+G86+G87</f>
        <v>0</v>
      </c>
      <c r="H82" s="1">
        <f>H84+H85+H86+H87</f>
        <v>0</v>
      </c>
      <c r="I82" s="1">
        <f>I84+I86+I87+I85</f>
        <v>0</v>
      </c>
      <c r="J82" s="1">
        <f>J84+J86+J87+J85</f>
        <v>43607.79</v>
      </c>
      <c r="K82" s="1">
        <f>K84+K86+K87+K85</f>
        <v>43607.79</v>
      </c>
      <c r="L82" s="1">
        <f>L84+L86+L87+L85</f>
        <v>43607.79</v>
      </c>
      <c r="M82" s="2">
        <f>F82+G82+H82+I82+J82+K82+L82</f>
        <v>130823.37</v>
      </c>
    </row>
    <row r="83" spans="1:17" ht="15.95" hidden="1" customHeight="1">
      <c r="A83" s="55"/>
      <c r="B83" s="46"/>
      <c r="C83" s="57"/>
      <c r="D83" s="54"/>
      <c r="E83" s="34" t="s">
        <v>4</v>
      </c>
      <c r="F83" s="33"/>
      <c r="G83" s="25"/>
      <c r="H83" s="25"/>
      <c r="I83" s="33"/>
      <c r="J83" s="33"/>
      <c r="K83" s="33"/>
      <c r="L83" s="33"/>
      <c r="M83" s="39"/>
    </row>
    <row r="84" spans="1:17" ht="15.95" hidden="1" customHeight="1">
      <c r="A84" s="55"/>
      <c r="B84" s="46"/>
      <c r="C84" s="57"/>
      <c r="D84" s="54"/>
      <c r="E84" s="34" t="s">
        <v>5</v>
      </c>
      <c r="F84" s="33">
        <v>0</v>
      </c>
      <c r="G84" s="33">
        <v>0</v>
      </c>
      <c r="H84" s="33">
        <v>0</v>
      </c>
      <c r="I84" s="33">
        <v>0</v>
      </c>
      <c r="J84" s="33">
        <v>0</v>
      </c>
      <c r="K84" s="33">
        <v>0</v>
      </c>
      <c r="L84" s="33"/>
      <c r="M84" s="39">
        <f>F84+G84+H84+I84+J84+K84</f>
        <v>0</v>
      </c>
    </row>
    <row r="85" spans="1:17" ht="15.95" hidden="1" customHeight="1">
      <c r="A85" s="55"/>
      <c r="B85" s="46"/>
      <c r="C85" s="57"/>
      <c r="D85" s="54"/>
      <c r="E85" s="34" t="s">
        <v>10</v>
      </c>
      <c r="F85" s="33"/>
      <c r="G85" s="33"/>
      <c r="H85" s="33"/>
      <c r="I85" s="33"/>
      <c r="J85" s="33">
        <v>2816.15</v>
      </c>
      <c r="K85" s="33">
        <f>2816.15</f>
        <v>2816.15</v>
      </c>
      <c r="L85" s="33">
        <f>2816.15</f>
        <v>2816.15</v>
      </c>
      <c r="M85" s="39">
        <f>F85+G85+H85+I85+J85+K85+L85</f>
        <v>8448.4500000000007</v>
      </c>
      <c r="O85" s="23"/>
      <c r="P85" s="23"/>
      <c r="Q85" s="23"/>
    </row>
    <row r="86" spans="1:17" ht="15.95" hidden="1" customHeight="1">
      <c r="A86" s="55"/>
      <c r="B86" s="46"/>
      <c r="C86" s="57"/>
      <c r="D86" s="54"/>
      <c r="E86" s="34" t="s">
        <v>6</v>
      </c>
      <c r="F86" s="33"/>
      <c r="G86" s="33"/>
      <c r="H86" s="33"/>
      <c r="I86" s="33"/>
      <c r="J86" s="33">
        <v>2400</v>
      </c>
      <c r="K86" s="33">
        <v>2400</v>
      </c>
      <c r="L86" s="33">
        <v>2400</v>
      </c>
      <c r="M86" s="39">
        <f>F86+G86+H86+I86+J86+K86+L86</f>
        <v>7200</v>
      </c>
      <c r="O86" s="13"/>
    </row>
    <row r="87" spans="1:17" ht="26.25" hidden="1" customHeight="1">
      <c r="A87" s="55"/>
      <c r="B87" s="46"/>
      <c r="C87" s="57"/>
      <c r="D87" s="54"/>
      <c r="E87" s="34" t="s">
        <v>55</v>
      </c>
      <c r="F87" s="33"/>
      <c r="G87" s="33"/>
      <c r="H87" s="33"/>
      <c r="I87" s="33"/>
      <c r="J87" s="33">
        <v>38391.64</v>
      </c>
      <c r="K87" s="33">
        <f>8218.18+1876.37+117.18+27.97+8517.7+433.9+19200.34</f>
        <v>38391.64</v>
      </c>
      <c r="L87" s="33">
        <f>8218.18+1876.37+117.18+27.97+8517.7+433.9+19200.34</f>
        <v>38391.64</v>
      </c>
      <c r="M87" s="39">
        <f>F87+G87+H87+I87+J87+K87+L87</f>
        <v>115174.92</v>
      </c>
    </row>
    <row r="88" spans="1:17" ht="15.95" hidden="1" customHeight="1">
      <c r="A88" s="55"/>
      <c r="B88" s="46"/>
      <c r="C88" s="57"/>
      <c r="D88" s="54"/>
      <c r="E88" s="34" t="s">
        <v>7</v>
      </c>
      <c r="F88" s="33"/>
      <c r="G88" s="33"/>
      <c r="H88" s="33"/>
      <c r="I88" s="33"/>
      <c r="J88" s="33"/>
      <c r="K88" s="33"/>
      <c r="L88" s="33"/>
      <c r="M88" s="39"/>
    </row>
    <row r="89" spans="1:17" ht="18" hidden="1" customHeight="1">
      <c r="B89" s="44">
        <v>12</v>
      </c>
      <c r="C89" s="54" t="s">
        <v>14</v>
      </c>
      <c r="D89" s="54" t="s">
        <v>28</v>
      </c>
      <c r="E89" s="34" t="s">
        <v>3</v>
      </c>
      <c r="F89" s="1">
        <f>F91+F92+F93+F94</f>
        <v>0</v>
      </c>
      <c r="G89" s="1">
        <f>G91+G92+G93+G94</f>
        <v>0</v>
      </c>
      <c r="H89" s="1">
        <f>H91+H92+H93+H94</f>
        <v>0</v>
      </c>
      <c r="I89" s="1">
        <f>I91+I92+I93+I94</f>
        <v>0</v>
      </c>
      <c r="J89" s="1">
        <f>J91+J92+J93+J94</f>
        <v>0</v>
      </c>
      <c r="K89" s="1"/>
      <c r="L89" s="1"/>
      <c r="M89" s="2">
        <f>F89+G89+H89+I89+J89</f>
        <v>0</v>
      </c>
    </row>
    <row r="90" spans="1:17" ht="18" hidden="1" customHeight="1">
      <c r="B90" s="44"/>
      <c r="C90" s="57"/>
      <c r="D90" s="54"/>
      <c r="E90" s="34" t="s">
        <v>4</v>
      </c>
      <c r="F90" s="33"/>
      <c r="G90" s="33"/>
      <c r="H90" s="33"/>
      <c r="I90" s="33"/>
      <c r="J90" s="33"/>
      <c r="K90" s="33"/>
      <c r="L90" s="33"/>
      <c r="M90" s="39"/>
    </row>
    <row r="91" spans="1:17" ht="18" hidden="1" customHeight="1">
      <c r="B91" s="44"/>
      <c r="C91" s="57"/>
      <c r="D91" s="54"/>
      <c r="E91" s="34" t="s">
        <v>5</v>
      </c>
      <c r="F91" s="33">
        <v>0</v>
      </c>
      <c r="G91" s="33">
        <v>0</v>
      </c>
      <c r="H91" s="33">
        <v>0</v>
      </c>
      <c r="I91" s="33">
        <v>0</v>
      </c>
      <c r="J91" s="33">
        <v>0</v>
      </c>
      <c r="K91" s="33"/>
      <c r="L91" s="33"/>
      <c r="M91" s="39">
        <f>F91+G91+H91+I91+J91</f>
        <v>0</v>
      </c>
    </row>
    <row r="92" spans="1:17" ht="18" hidden="1" customHeight="1">
      <c r="B92" s="44"/>
      <c r="C92" s="57"/>
      <c r="D92" s="54"/>
      <c r="E92" s="34" t="s">
        <v>10</v>
      </c>
      <c r="F92" s="33">
        <v>0</v>
      </c>
      <c r="G92" s="33">
        <v>0</v>
      </c>
      <c r="H92" s="33">
        <v>0</v>
      </c>
      <c r="I92" s="33">
        <v>0</v>
      </c>
      <c r="J92" s="33">
        <v>0</v>
      </c>
      <c r="K92" s="33"/>
      <c r="L92" s="33"/>
      <c r="M92" s="39">
        <f t="shared" ref="M92:M93" si="28">F92+G92+H92+I92+J92</f>
        <v>0</v>
      </c>
    </row>
    <row r="93" spans="1:17" ht="18" hidden="1" customHeight="1">
      <c r="B93" s="44"/>
      <c r="C93" s="57"/>
      <c r="D93" s="54"/>
      <c r="E93" s="34" t="s">
        <v>6</v>
      </c>
      <c r="F93" s="33">
        <v>0</v>
      </c>
      <c r="G93" s="33">
        <v>0</v>
      </c>
      <c r="H93" s="33">
        <v>0</v>
      </c>
      <c r="I93" s="33">
        <v>0</v>
      </c>
      <c r="J93" s="33">
        <v>0</v>
      </c>
      <c r="K93" s="33"/>
      <c r="L93" s="33"/>
      <c r="M93" s="39">
        <f t="shared" si="28"/>
        <v>0</v>
      </c>
    </row>
    <row r="94" spans="1:17" ht="20.25" hidden="1" customHeight="1">
      <c r="B94" s="44"/>
      <c r="C94" s="57"/>
      <c r="D94" s="54"/>
      <c r="E94" s="34" t="s">
        <v>55</v>
      </c>
      <c r="F94" s="33"/>
      <c r="G94" s="33">
        <v>0</v>
      </c>
      <c r="H94" s="33">
        <v>0</v>
      </c>
      <c r="I94" s="33">
        <v>0</v>
      </c>
      <c r="J94" s="33">
        <v>0</v>
      </c>
      <c r="K94" s="33"/>
      <c r="L94" s="33"/>
      <c r="M94" s="39">
        <f>F94+G94+H94+I94+J94</f>
        <v>0</v>
      </c>
    </row>
    <row r="95" spans="1:17" ht="18" hidden="1" customHeight="1">
      <c r="B95" s="44"/>
      <c r="C95" s="57"/>
      <c r="D95" s="54"/>
      <c r="E95" s="34" t="s">
        <v>7</v>
      </c>
      <c r="F95" s="33"/>
      <c r="G95" s="33"/>
      <c r="H95" s="33"/>
      <c r="I95" s="33"/>
      <c r="J95" s="33"/>
      <c r="K95" s="33"/>
      <c r="L95" s="33"/>
      <c r="M95" s="39"/>
    </row>
    <row r="96" spans="1:17" hidden="1">
      <c r="B96" s="44">
        <v>13</v>
      </c>
      <c r="C96" s="54" t="s">
        <v>29</v>
      </c>
      <c r="D96" s="54" t="s">
        <v>30</v>
      </c>
      <c r="E96" s="34" t="s">
        <v>3</v>
      </c>
      <c r="F96" s="1">
        <f>F98+F99+F100+F101</f>
        <v>0</v>
      </c>
      <c r="G96" s="1">
        <f t="shared" ref="G96:I96" si="29">G98+G99+G100+G101</f>
        <v>0</v>
      </c>
      <c r="H96" s="1">
        <f t="shared" si="29"/>
        <v>0</v>
      </c>
      <c r="I96" s="1">
        <f t="shared" si="29"/>
        <v>0</v>
      </c>
      <c r="J96" s="1">
        <f t="shared" ref="J96" si="30">J98+J99+J100+J101</f>
        <v>0</v>
      </c>
      <c r="K96" s="1"/>
      <c r="L96" s="1"/>
      <c r="M96" s="2">
        <f>F96+G96+H96+I96</f>
        <v>0</v>
      </c>
    </row>
    <row r="97" spans="2:13" ht="18" hidden="1" customHeight="1">
      <c r="B97" s="44"/>
      <c r="C97" s="54"/>
      <c r="D97" s="54"/>
      <c r="E97" s="34" t="s">
        <v>4</v>
      </c>
      <c r="F97" s="25"/>
      <c r="G97" s="25"/>
      <c r="H97" s="25"/>
      <c r="I97" s="1"/>
      <c r="J97" s="1"/>
      <c r="K97" s="1"/>
      <c r="L97" s="1"/>
      <c r="M97" s="2"/>
    </row>
    <row r="98" spans="2:13" ht="18" hidden="1" customHeight="1">
      <c r="B98" s="44"/>
      <c r="C98" s="54"/>
      <c r="D98" s="54"/>
      <c r="E98" s="34" t="s">
        <v>31</v>
      </c>
      <c r="F98" s="33">
        <v>0</v>
      </c>
      <c r="G98" s="33">
        <v>0</v>
      </c>
      <c r="H98" s="33">
        <v>0</v>
      </c>
      <c r="I98" s="33">
        <v>0</v>
      </c>
      <c r="J98" s="33">
        <v>0</v>
      </c>
      <c r="K98" s="33"/>
      <c r="L98" s="33"/>
      <c r="M98" s="33">
        <f>F98+G98+H98+I98</f>
        <v>0</v>
      </c>
    </row>
    <row r="99" spans="2:13" ht="18" hidden="1" customHeight="1">
      <c r="B99" s="44"/>
      <c r="C99" s="54"/>
      <c r="D99" s="54"/>
      <c r="E99" s="34" t="s">
        <v>10</v>
      </c>
      <c r="F99" s="39"/>
      <c r="G99" s="33">
        <v>0</v>
      </c>
      <c r="H99" s="33">
        <v>0</v>
      </c>
      <c r="I99" s="33">
        <v>0</v>
      </c>
      <c r="J99" s="33">
        <v>0</v>
      </c>
      <c r="K99" s="33"/>
      <c r="L99" s="33"/>
      <c r="M99" s="39">
        <f>F99+G99+H99+I99</f>
        <v>0</v>
      </c>
    </row>
    <row r="100" spans="2:13" ht="18" hidden="1" customHeight="1">
      <c r="B100" s="44"/>
      <c r="C100" s="54"/>
      <c r="D100" s="57"/>
      <c r="E100" s="34" t="s">
        <v>32</v>
      </c>
      <c r="F100" s="39">
        <v>0</v>
      </c>
      <c r="G100" s="33">
        <v>0</v>
      </c>
      <c r="H100" s="33">
        <v>0</v>
      </c>
      <c r="I100" s="33">
        <v>0</v>
      </c>
      <c r="J100" s="33">
        <v>0</v>
      </c>
      <c r="K100" s="33"/>
      <c r="L100" s="33"/>
      <c r="M100" s="39">
        <f t="shared" ref="M100:M101" si="31">F100+G100+H100+I100</f>
        <v>0</v>
      </c>
    </row>
    <row r="101" spans="2:13" ht="21.75" hidden="1" customHeight="1">
      <c r="B101" s="44"/>
      <c r="C101" s="54"/>
      <c r="D101" s="57"/>
      <c r="E101" s="34" t="s">
        <v>55</v>
      </c>
      <c r="F101" s="33"/>
      <c r="G101" s="33">
        <v>0</v>
      </c>
      <c r="H101" s="33">
        <v>0</v>
      </c>
      <c r="I101" s="33">
        <v>0</v>
      </c>
      <c r="J101" s="33">
        <v>0</v>
      </c>
      <c r="K101" s="33"/>
      <c r="L101" s="33"/>
      <c r="M101" s="39">
        <f t="shared" si="31"/>
        <v>0</v>
      </c>
    </row>
    <row r="102" spans="2:13" ht="18" hidden="1" customHeight="1">
      <c r="B102" s="44"/>
      <c r="C102" s="54"/>
      <c r="D102" s="57"/>
      <c r="E102" s="34" t="s">
        <v>7</v>
      </c>
      <c r="F102" s="25"/>
      <c r="G102" s="25"/>
      <c r="H102" s="25"/>
      <c r="I102" s="33"/>
      <c r="J102" s="33"/>
      <c r="K102" s="33"/>
      <c r="L102" s="33"/>
      <c r="M102" s="39"/>
    </row>
    <row r="103" spans="2:13" ht="15.95" customHeight="1">
      <c r="B103" s="44">
        <v>5</v>
      </c>
      <c r="C103" s="52" t="s">
        <v>33</v>
      </c>
      <c r="D103" s="52" t="s">
        <v>53</v>
      </c>
      <c r="E103" s="34" t="s">
        <v>3</v>
      </c>
      <c r="F103" s="1">
        <f t="shared" ref="F103:L103" si="32">F105+F106+F107+F108</f>
        <v>0</v>
      </c>
      <c r="G103" s="1">
        <f t="shared" si="32"/>
        <v>0</v>
      </c>
      <c r="H103" s="1">
        <f t="shared" si="32"/>
        <v>0</v>
      </c>
      <c r="I103" s="1">
        <f t="shared" si="32"/>
        <v>0</v>
      </c>
      <c r="J103" s="1">
        <f t="shared" si="32"/>
        <v>785.4</v>
      </c>
      <c r="K103" s="1">
        <f t="shared" si="32"/>
        <v>234.3</v>
      </c>
      <c r="L103" s="1">
        <f t="shared" si="32"/>
        <v>234.3</v>
      </c>
      <c r="M103" s="2">
        <f>F103+G103+H103+I103+J103+K103+L103</f>
        <v>1254</v>
      </c>
    </row>
    <row r="104" spans="2:13" ht="15.95" customHeight="1">
      <c r="B104" s="44"/>
      <c r="C104" s="52"/>
      <c r="D104" s="52"/>
      <c r="E104" s="34" t="s">
        <v>4</v>
      </c>
      <c r="F104" s="33"/>
      <c r="G104" s="33"/>
      <c r="H104" s="33"/>
      <c r="I104" s="33"/>
      <c r="J104" s="33"/>
      <c r="K104" s="33"/>
      <c r="L104" s="33"/>
      <c r="M104" s="39"/>
    </row>
    <row r="105" spans="2:13" ht="15.95" customHeight="1">
      <c r="B105" s="44"/>
      <c r="C105" s="52"/>
      <c r="D105" s="52"/>
      <c r="E105" s="34" t="s">
        <v>5</v>
      </c>
      <c r="F105" s="33">
        <f>F112+F119</f>
        <v>0</v>
      </c>
      <c r="G105" s="33">
        <f t="shared" ref="G105:I105" si="33">G112+G119</f>
        <v>0</v>
      </c>
      <c r="H105" s="33">
        <f t="shared" si="33"/>
        <v>0</v>
      </c>
      <c r="I105" s="33">
        <f t="shared" si="33"/>
        <v>0</v>
      </c>
      <c r="J105" s="33">
        <f t="shared" ref="J105" si="34">J112+J119</f>
        <v>0</v>
      </c>
      <c r="K105" s="33"/>
      <c r="L105" s="33"/>
      <c r="M105" s="39">
        <f>F105+G105+H105+I105+J105</f>
        <v>0</v>
      </c>
    </row>
    <row r="106" spans="2:13" ht="15.95" customHeight="1">
      <c r="B106" s="44"/>
      <c r="C106" s="52"/>
      <c r="D106" s="52"/>
      <c r="E106" s="34" t="s">
        <v>10</v>
      </c>
      <c r="F106" s="33"/>
      <c r="G106" s="33"/>
      <c r="H106" s="33"/>
      <c r="I106" s="33"/>
      <c r="J106" s="33">
        <v>785.4</v>
      </c>
      <c r="K106" s="33">
        <v>234.3</v>
      </c>
      <c r="L106" s="33">
        <v>234.3</v>
      </c>
      <c r="M106" s="39">
        <f>F106+G106+H106+I106+J106+K106+L106</f>
        <v>1254</v>
      </c>
    </row>
    <row r="107" spans="2:13" ht="15.95" customHeight="1">
      <c r="B107" s="44"/>
      <c r="C107" s="52"/>
      <c r="D107" s="52"/>
      <c r="E107" s="34" t="s">
        <v>6</v>
      </c>
      <c r="F107" s="33">
        <f t="shared" ref="F107:I108" si="35">F114+F121</f>
        <v>0</v>
      </c>
      <c r="G107" s="33">
        <f t="shared" si="35"/>
        <v>0</v>
      </c>
      <c r="H107" s="33">
        <f t="shared" si="35"/>
        <v>0</v>
      </c>
      <c r="I107" s="33">
        <f t="shared" si="35"/>
        <v>0</v>
      </c>
      <c r="J107" s="33">
        <f t="shared" ref="J107" si="36">J114+J121</f>
        <v>0</v>
      </c>
      <c r="K107" s="33"/>
      <c r="L107" s="33"/>
      <c r="M107" s="39">
        <f t="shared" ref="M107:M108" si="37">F107+G107+H107+I107+J107</f>
        <v>0</v>
      </c>
    </row>
    <row r="108" spans="2:13" ht="21" customHeight="1">
      <c r="B108" s="44"/>
      <c r="C108" s="52"/>
      <c r="D108" s="52"/>
      <c r="E108" s="34" t="s">
        <v>55</v>
      </c>
      <c r="F108" s="33"/>
      <c r="G108" s="33">
        <f t="shared" si="35"/>
        <v>0</v>
      </c>
      <c r="H108" s="33">
        <f t="shared" si="35"/>
        <v>0</v>
      </c>
      <c r="I108" s="33">
        <f t="shared" si="35"/>
        <v>0</v>
      </c>
      <c r="J108" s="33">
        <f t="shared" ref="J108" si="38">J115+J122</f>
        <v>0</v>
      </c>
      <c r="K108" s="33"/>
      <c r="L108" s="33"/>
      <c r="M108" s="39">
        <f t="shared" si="37"/>
        <v>0</v>
      </c>
    </row>
    <row r="109" spans="2:13" ht="15.95" customHeight="1">
      <c r="B109" s="44"/>
      <c r="C109" s="58"/>
      <c r="D109" s="52"/>
      <c r="E109" s="34" t="s">
        <v>7</v>
      </c>
      <c r="F109" s="6"/>
      <c r="G109" s="6"/>
      <c r="H109" s="6"/>
      <c r="I109" s="6"/>
      <c r="J109" s="6"/>
      <c r="K109" s="6"/>
      <c r="L109" s="6"/>
      <c r="M109" s="6"/>
    </row>
    <row r="110" spans="2:13" ht="17.45" hidden="1" customHeight="1">
      <c r="B110" s="44">
        <v>15</v>
      </c>
      <c r="C110" s="54" t="s">
        <v>11</v>
      </c>
      <c r="D110" s="54" t="s">
        <v>34</v>
      </c>
      <c r="E110" s="34" t="s">
        <v>3</v>
      </c>
      <c r="F110" s="1">
        <f>F112+F113+F114+F115</f>
        <v>0</v>
      </c>
      <c r="G110" s="1">
        <f>G112+G113+G114+G115</f>
        <v>0</v>
      </c>
      <c r="H110" s="1">
        <f>H113</f>
        <v>0</v>
      </c>
      <c r="I110" s="1">
        <f>I113</f>
        <v>0</v>
      </c>
      <c r="J110" s="1">
        <f>J113</f>
        <v>225</v>
      </c>
      <c r="K110" s="1">
        <f>K113</f>
        <v>225</v>
      </c>
      <c r="L110" s="1">
        <f>L113</f>
        <v>225</v>
      </c>
      <c r="M110" s="2">
        <f>F110+G110+H110+I110+J110+K110+L110</f>
        <v>675</v>
      </c>
    </row>
    <row r="111" spans="2:13" ht="17.45" hidden="1" customHeight="1">
      <c r="B111" s="44"/>
      <c r="C111" s="54"/>
      <c r="D111" s="54"/>
      <c r="E111" s="34" t="s">
        <v>4</v>
      </c>
      <c r="F111" s="33"/>
      <c r="G111" s="33"/>
      <c r="H111" s="33"/>
      <c r="I111" s="33"/>
      <c r="J111" s="33"/>
      <c r="K111" s="33"/>
      <c r="L111" s="33"/>
      <c r="M111" s="39"/>
    </row>
    <row r="112" spans="2:13" ht="17.45" hidden="1" customHeight="1">
      <c r="B112" s="44"/>
      <c r="C112" s="54"/>
      <c r="D112" s="54"/>
      <c r="E112" s="34" t="s">
        <v>5</v>
      </c>
      <c r="F112" s="33">
        <v>0</v>
      </c>
      <c r="G112" s="33">
        <v>0</v>
      </c>
      <c r="H112" s="33">
        <v>0</v>
      </c>
      <c r="I112" s="33">
        <v>0</v>
      </c>
      <c r="J112" s="33">
        <v>0</v>
      </c>
      <c r="K112" s="33"/>
      <c r="L112" s="33"/>
      <c r="M112" s="39">
        <f>F112+G112+H112+I112+J112</f>
        <v>0</v>
      </c>
    </row>
    <row r="113" spans="1:13" ht="17.45" hidden="1" customHeight="1">
      <c r="B113" s="44"/>
      <c r="C113" s="54"/>
      <c r="D113" s="54"/>
      <c r="E113" s="34" t="s">
        <v>10</v>
      </c>
      <c r="F113" s="33"/>
      <c r="G113" s="33"/>
      <c r="H113" s="33"/>
      <c r="I113" s="33"/>
      <c r="J113" s="33">
        <v>225</v>
      </c>
      <c r="K113" s="33">
        <v>225</v>
      </c>
      <c r="L113" s="33">
        <v>225</v>
      </c>
      <c r="M113" s="39">
        <f>F113+G113+H113+I113+J113+K113+L113</f>
        <v>675</v>
      </c>
    </row>
    <row r="114" spans="1:13" ht="17.45" hidden="1" customHeight="1">
      <c r="B114" s="44"/>
      <c r="C114" s="54"/>
      <c r="D114" s="54"/>
      <c r="E114" s="34" t="s">
        <v>35</v>
      </c>
      <c r="F114" s="33">
        <v>0</v>
      </c>
      <c r="G114" s="33">
        <v>0</v>
      </c>
      <c r="H114" s="33">
        <v>0</v>
      </c>
      <c r="I114" s="33"/>
      <c r="J114" s="33">
        <v>0</v>
      </c>
      <c r="K114" s="33"/>
      <c r="L114" s="33"/>
      <c r="M114" s="39">
        <f t="shared" ref="M114:M115" si="39">F114+G114+H114+I114+J114</f>
        <v>0</v>
      </c>
    </row>
    <row r="115" spans="1:13" ht="21" hidden="1" customHeight="1">
      <c r="B115" s="44"/>
      <c r="C115" s="54"/>
      <c r="D115" s="54"/>
      <c r="E115" s="34" t="s">
        <v>55</v>
      </c>
      <c r="F115" s="33"/>
      <c r="G115" s="33">
        <v>0</v>
      </c>
      <c r="H115" s="33">
        <v>0</v>
      </c>
      <c r="I115" s="33">
        <v>0</v>
      </c>
      <c r="J115" s="33">
        <v>0</v>
      </c>
      <c r="K115" s="33"/>
      <c r="L115" s="33"/>
      <c r="M115" s="39">
        <f t="shared" si="39"/>
        <v>0</v>
      </c>
    </row>
    <row r="116" spans="1:13" ht="17.45" hidden="1" customHeight="1">
      <c r="B116" s="45"/>
      <c r="C116" s="54"/>
      <c r="D116" s="54"/>
      <c r="E116" s="34" t="s">
        <v>7</v>
      </c>
      <c r="F116" s="33"/>
      <c r="G116" s="33"/>
      <c r="H116" s="33"/>
      <c r="I116" s="33"/>
      <c r="J116" s="33"/>
      <c r="K116" s="33"/>
      <c r="L116" s="33"/>
      <c r="M116" s="39"/>
    </row>
    <row r="117" spans="1:13" ht="18" hidden="1" customHeight="1">
      <c r="A117" s="44">
        <v>16</v>
      </c>
      <c r="B117" s="44"/>
      <c r="C117" s="54" t="s">
        <v>14</v>
      </c>
      <c r="D117" s="54" t="s">
        <v>36</v>
      </c>
      <c r="E117" s="34" t="s">
        <v>3</v>
      </c>
      <c r="F117" s="1">
        <f>F119+F120+F121+F122</f>
        <v>0</v>
      </c>
      <c r="G117" s="1">
        <f>G119+G120+G121+G122</f>
        <v>0</v>
      </c>
      <c r="H117" s="1">
        <f t="shared" ref="H117:I117" si="40">H119+H120+H121+H122</f>
        <v>0</v>
      </c>
      <c r="I117" s="1">
        <f t="shared" si="40"/>
        <v>0</v>
      </c>
      <c r="J117" s="1">
        <f t="shared" ref="J117" si="41">J119+J120+J121+J122</f>
        <v>0</v>
      </c>
      <c r="K117" s="1"/>
      <c r="L117" s="1"/>
      <c r="M117" s="2">
        <f>F117+G117+H117+I117+J117</f>
        <v>0</v>
      </c>
    </row>
    <row r="118" spans="1:13" ht="18" hidden="1" customHeight="1">
      <c r="A118" s="44"/>
      <c r="B118" s="44"/>
      <c r="C118" s="54"/>
      <c r="D118" s="54"/>
      <c r="E118" s="34" t="s">
        <v>4</v>
      </c>
      <c r="F118" s="33"/>
      <c r="G118" s="33"/>
      <c r="H118" s="33"/>
      <c r="I118" s="33"/>
      <c r="J118" s="33"/>
      <c r="K118" s="33"/>
      <c r="L118" s="33"/>
      <c r="M118" s="39"/>
    </row>
    <row r="119" spans="1:13" ht="18" hidden="1" customHeight="1">
      <c r="A119" s="44"/>
      <c r="B119" s="44"/>
      <c r="C119" s="54"/>
      <c r="D119" s="54"/>
      <c r="E119" s="34" t="s">
        <v>5</v>
      </c>
      <c r="F119" s="33">
        <v>0</v>
      </c>
      <c r="G119" s="33">
        <v>0</v>
      </c>
      <c r="H119" s="33">
        <v>0</v>
      </c>
      <c r="I119" s="33">
        <v>0</v>
      </c>
      <c r="J119" s="33">
        <v>0</v>
      </c>
      <c r="K119" s="33"/>
      <c r="L119" s="33"/>
      <c r="M119" s="39">
        <f>F119+G119+H119+I119+J119</f>
        <v>0</v>
      </c>
    </row>
    <row r="120" spans="1:13" ht="18" hidden="1" customHeight="1">
      <c r="A120" s="44"/>
      <c r="B120" s="44"/>
      <c r="C120" s="57"/>
      <c r="D120" s="57"/>
      <c r="E120" s="34" t="s">
        <v>10</v>
      </c>
      <c r="F120" s="33"/>
      <c r="G120" s="33">
        <v>0</v>
      </c>
      <c r="H120" s="33">
        <v>0</v>
      </c>
      <c r="I120" s="33">
        <v>0</v>
      </c>
      <c r="J120" s="33">
        <v>0</v>
      </c>
      <c r="K120" s="33"/>
      <c r="L120" s="33"/>
      <c r="M120" s="39">
        <f t="shared" ref="M120:M122" si="42">F120+G120+H120+I120+J120</f>
        <v>0</v>
      </c>
    </row>
    <row r="121" spans="1:13" ht="18" hidden="1" customHeight="1">
      <c r="A121" s="44"/>
      <c r="B121" s="44"/>
      <c r="C121" s="57"/>
      <c r="D121" s="57"/>
      <c r="E121" s="34" t="s">
        <v>6</v>
      </c>
      <c r="F121" s="33"/>
      <c r="G121" s="33">
        <v>0</v>
      </c>
      <c r="H121" s="33">
        <v>0</v>
      </c>
      <c r="I121" s="33">
        <v>0</v>
      </c>
      <c r="J121" s="33">
        <v>0</v>
      </c>
      <c r="K121" s="33"/>
      <c r="L121" s="33"/>
      <c r="M121" s="39">
        <f t="shared" si="42"/>
        <v>0</v>
      </c>
    </row>
    <row r="122" spans="1:13" ht="21.75" hidden="1" customHeight="1">
      <c r="A122" s="44"/>
      <c r="B122" s="44"/>
      <c r="C122" s="57"/>
      <c r="D122" s="57"/>
      <c r="E122" s="34" t="s">
        <v>55</v>
      </c>
      <c r="F122" s="33"/>
      <c r="G122" s="33">
        <v>0</v>
      </c>
      <c r="H122" s="33">
        <v>0</v>
      </c>
      <c r="I122" s="33">
        <v>0</v>
      </c>
      <c r="J122" s="33">
        <v>0</v>
      </c>
      <c r="K122" s="33"/>
      <c r="L122" s="33"/>
      <c r="M122" s="39">
        <f t="shared" si="42"/>
        <v>0</v>
      </c>
    </row>
    <row r="123" spans="1:13" ht="18" hidden="1" customHeight="1">
      <c r="A123" s="44"/>
      <c r="B123" s="44"/>
      <c r="C123" s="57"/>
      <c r="D123" s="57"/>
      <c r="E123" s="34" t="s">
        <v>7</v>
      </c>
      <c r="F123" s="33"/>
      <c r="G123" s="33"/>
      <c r="H123" s="33"/>
      <c r="I123" s="33"/>
      <c r="J123" s="33"/>
      <c r="K123" s="33"/>
      <c r="L123" s="33"/>
      <c r="M123" s="39"/>
    </row>
    <row r="124" spans="1:13" ht="15.95" customHeight="1">
      <c r="B124" s="44">
        <v>6</v>
      </c>
      <c r="C124" s="52" t="s">
        <v>48</v>
      </c>
      <c r="D124" s="52" t="s">
        <v>54</v>
      </c>
      <c r="E124" s="34" t="s">
        <v>3</v>
      </c>
      <c r="F124" s="1">
        <f t="shared" ref="F124:L124" si="43">F126+F127+F128+F129</f>
        <v>0</v>
      </c>
      <c r="G124" s="1">
        <f t="shared" si="43"/>
        <v>0</v>
      </c>
      <c r="H124" s="1">
        <f t="shared" si="43"/>
        <v>0</v>
      </c>
      <c r="I124" s="1">
        <f t="shared" si="43"/>
        <v>0</v>
      </c>
      <c r="J124" s="1">
        <f t="shared" si="43"/>
        <v>20</v>
      </c>
      <c r="K124" s="1">
        <f t="shared" si="43"/>
        <v>20</v>
      </c>
      <c r="L124" s="1">
        <f t="shared" si="43"/>
        <v>20</v>
      </c>
      <c r="M124" s="2">
        <f>F124+G124+H124+I124+J124+K124+L124</f>
        <v>60</v>
      </c>
    </row>
    <row r="125" spans="1:13" ht="15.95" customHeight="1">
      <c r="B125" s="44"/>
      <c r="C125" s="52"/>
      <c r="D125" s="52"/>
      <c r="E125" s="34" t="s">
        <v>4</v>
      </c>
      <c r="F125" s="33"/>
      <c r="G125" s="33"/>
      <c r="H125" s="33"/>
      <c r="I125" s="33"/>
      <c r="J125" s="33"/>
      <c r="K125" s="33"/>
      <c r="L125" s="33"/>
      <c r="M125" s="39"/>
    </row>
    <row r="126" spans="1:13" ht="15.95" customHeight="1">
      <c r="B126" s="44"/>
      <c r="C126" s="52"/>
      <c r="D126" s="52"/>
      <c r="E126" s="34" t="s">
        <v>5</v>
      </c>
      <c r="F126" s="33">
        <f>F133+F140</f>
        <v>0</v>
      </c>
      <c r="G126" s="33">
        <f t="shared" ref="G126:J126" si="44">G133+G140</f>
        <v>0</v>
      </c>
      <c r="H126" s="33">
        <f t="shared" si="44"/>
        <v>0</v>
      </c>
      <c r="I126" s="33">
        <f t="shared" si="44"/>
        <v>0</v>
      </c>
      <c r="J126" s="33">
        <f t="shared" si="44"/>
        <v>0</v>
      </c>
      <c r="K126" s="33"/>
      <c r="L126" s="33"/>
      <c r="M126" s="39">
        <f>F126+G126+H126+I126+J126</f>
        <v>0</v>
      </c>
    </row>
    <row r="127" spans="1:13" ht="15.95" customHeight="1">
      <c r="B127" s="44"/>
      <c r="C127" s="52"/>
      <c r="D127" s="52"/>
      <c r="E127" s="34" t="s">
        <v>10</v>
      </c>
      <c r="F127" s="33"/>
      <c r="G127" s="33"/>
      <c r="H127" s="33"/>
      <c r="I127" s="33"/>
      <c r="J127" s="33">
        <f t="shared" ref="J127:L127" si="45">J131</f>
        <v>0</v>
      </c>
      <c r="K127" s="33">
        <f t="shared" si="45"/>
        <v>0</v>
      </c>
      <c r="L127" s="33">
        <f t="shared" si="45"/>
        <v>0</v>
      </c>
      <c r="M127" s="39">
        <f>F127+G127+H127+I127+J127+K127+L127</f>
        <v>0</v>
      </c>
    </row>
    <row r="128" spans="1:13" ht="15.95" customHeight="1">
      <c r="B128" s="44"/>
      <c r="C128" s="52"/>
      <c r="D128" s="52"/>
      <c r="E128" s="34" t="s">
        <v>6</v>
      </c>
      <c r="F128" s="33">
        <f t="shared" ref="F128:J128" si="46">F135+F142</f>
        <v>0</v>
      </c>
      <c r="G128" s="33">
        <f t="shared" si="46"/>
        <v>0</v>
      </c>
      <c r="H128" s="33">
        <f t="shared" si="46"/>
        <v>0</v>
      </c>
      <c r="I128" s="33">
        <f t="shared" si="46"/>
        <v>0</v>
      </c>
      <c r="J128" s="33">
        <f t="shared" si="46"/>
        <v>0</v>
      </c>
      <c r="K128" s="33"/>
      <c r="L128" s="33"/>
      <c r="M128" s="39">
        <f t="shared" ref="M128" si="47">F128+G128+H128+I128+J128</f>
        <v>0</v>
      </c>
    </row>
    <row r="129" spans="2:13" ht="29.25" customHeight="1">
      <c r="B129" s="44"/>
      <c r="C129" s="52"/>
      <c r="D129" s="52"/>
      <c r="E129" s="34" t="s">
        <v>55</v>
      </c>
      <c r="F129" s="33"/>
      <c r="G129" s="33">
        <f t="shared" ref="G129:I129" si="48">G136+G143</f>
        <v>0</v>
      </c>
      <c r="H129" s="33">
        <f t="shared" si="48"/>
        <v>0</v>
      </c>
      <c r="I129" s="33">
        <f t="shared" si="48"/>
        <v>0</v>
      </c>
      <c r="J129" s="33">
        <v>20</v>
      </c>
      <c r="K129" s="33">
        <v>20</v>
      </c>
      <c r="L129" s="33">
        <v>20</v>
      </c>
      <c r="M129" s="39">
        <v>60</v>
      </c>
    </row>
    <row r="130" spans="2:13" ht="15.95" customHeight="1">
      <c r="B130" s="44"/>
      <c r="C130" s="58"/>
      <c r="D130" s="52"/>
      <c r="E130" s="34" t="s">
        <v>7</v>
      </c>
      <c r="F130" s="6"/>
      <c r="G130" s="6"/>
      <c r="H130" s="6"/>
      <c r="I130" s="6"/>
      <c r="J130" s="6"/>
      <c r="K130" s="6"/>
      <c r="L130" s="6"/>
      <c r="M130" s="6"/>
    </row>
    <row r="131" spans="2:13" ht="17.45" hidden="1" customHeight="1">
      <c r="B131" s="44">
        <v>18</v>
      </c>
      <c r="C131" s="54" t="s">
        <v>11</v>
      </c>
      <c r="D131" s="54" t="s">
        <v>49</v>
      </c>
      <c r="E131" s="34" t="s">
        <v>3</v>
      </c>
      <c r="F131" s="1">
        <f>F133+F134+F135+F136</f>
        <v>0</v>
      </c>
      <c r="G131" s="1">
        <f>G133+G134+G135+G136</f>
        <v>0</v>
      </c>
      <c r="H131" s="1">
        <f>H134</f>
        <v>0</v>
      </c>
      <c r="I131" s="1">
        <f>I134</f>
        <v>0</v>
      </c>
      <c r="J131" s="1">
        <f>J134</f>
        <v>0</v>
      </c>
      <c r="K131" s="1">
        <f>K134</f>
        <v>0</v>
      </c>
      <c r="L131" s="1">
        <f>L134</f>
        <v>0</v>
      </c>
      <c r="M131" s="2">
        <f>F131+G131+H131+I131+J131+K131+L131</f>
        <v>0</v>
      </c>
    </row>
    <row r="132" spans="2:13" ht="17.45" hidden="1" customHeight="1">
      <c r="B132" s="44"/>
      <c r="C132" s="54"/>
      <c r="D132" s="54"/>
      <c r="E132" s="34" t="s">
        <v>4</v>
      </c>
      <c r="F132" s="33"/>
      <c r="G132" s="33"/>
      <c r="H132" s="33"/>
      <c r="I132" s="33"/>
      <c r="J132" s="33"/>
      <c r="K132" s="33"/>
      <c r="L132" s="33"/>
      <c r="M132" s="39"/>
    </row>
    <row r="133" spans="2:13" ht="17.45" hidden="1" customHeight="1">
      <c r="B133" s="44"/>
      <c r="C133" s="54"/>
      <c r="D133" s="54"/>
      <c r="E133" s="34" t="s">
        <v>5</v>
      </c>
      <c r="F133" s="33">
        <v>0</v>
      </c>
      <c r="G133" s="33">
        <v>0</v>
      </c>
      <c r="H133" s="33">
        <v>0</v>
      </c>
      <c r="I133" s="33">
        <v>0</v>
      </c>
      <c r="J133" s="33">
        <v>0</v>
      </c>
      <c r="K133" s="33"/>
      <c r="L133" s="33"/>
      <c r="M133" s="39">
        <f>F133+G133+H133+I133+J133</f>
        <v>0</v>
      </c>
    </row>
    <row r="134" spans="2:13" ht="17.45" hidden="1" customHeight="1">
      <c r="B134" s="44"/>
      <c r="C134" s="54"/>
      <c r="D134" s="54"/>
      <c r="E134" s="34" t="s">
        <v>10</v>
      </c>
      <c r="F134" s="33"/>
      <c r="G134" s="33"/>
      <c r="H134" s="33"/>
      <c r="I134" s="33"/>
      <c r="J134" s="33"/>
      <c r="K134" s="33"/>
      <c r="L134" s="33"/>
      <c r="M134" s="39">
        <f>F134+G134+H134+I134+J134+K134+L134</f>
        <v>0</v>
      </c>
    </row>
    <row r="135" spans="2:13" ht="17.45" hidden="1" customHeight="1">
      <c r="B135" s="44"/>
      <c r="C135" s="54"/>
      <c r="D135" s="54"/>
      <c r="E135" s="34" t="s">
        <v>35</v>
      </c>
      <c r="F135" s="33">
        <v>0</v>
      </c>
      <c r="G135" s="33">
        <v>0</v>
      </c>
      <c r="H135" s="33">
        <v>0</v>
      </c>
      <c r="I135" s="33"/>
      <c r="J135" s="33">
        <v>0</v>
      </c>
      <c r="K135" s="33"/>
      <c r="L135" s="33"/>
      <c r="M135" s="39">
        <f t="shared" ref="M135:M136" si="49">F135+G135+H135+I135+J135</f>
        <v>0</v>
      </c>
    </row>
    <row r="136" spans="2:13" ht="23.25" hidden="1" customHeight="1">
      <c r="B136" s="44"/>
      <c r="C136" s="54"/>
      <c r="D136" s="54"/>
      <c r="E136" s="34" t="s">
        <v>55</v>
      </c>
      <c r="F136" s="33"/>
      <c r="G136" s="33">
        <v>0</v>
      </c>
      <c r="H136" s="33">
        <v>0</v>
      </c>
      <c r="I136" s="33">
        <v>0</v>
      </c>
      <c r="J136" s="33">
        <v>0</v>
      </c>
      <c r="K136" s="33"/>
      <c r="L136" s="33"/>
      <c r="M136" s="39">
        <f t="shared" si="49"/>
        <v>0</v>
      </c>
    </row>
    <row r="137" spans="2:13" ht="17.45" hidden="1" customHeight="1">
      <c r="B137" s="44"/>
      <c r="C137" s="54"/>
      <c r="D137" s="54"/>
      <c r="E137" s="34" t="s">
        <v>7</v>
      </c>
      <c r="F137" s="33"/>
      <c r="G137" s="33"/>
      <c r="H137" s="33"/>
      <c r="I137" s="33"/>
      <c r="J137" s="33"/>
      <c r="K137" s="33"/>
      <c r="L137" s="33"/>
      <c r="M137" s="39"/>
    </row>
    <row r="138" spans="2:13" ht="18" hidden="1" customHeight="1">
      <c r="B138" s="44">
        <v>19</v>
      </c>
      <c r="C138" s="54" t="s">
        <v>14</v>
      </c>
      <c r="D138" s="54" t="s">
        <v>50</v>
      </c>
      <c r="E138" s="34" t="s">
        <v>3</v>
      </c>
      <c r="F138" s="1">
        <f>F140+F141+F142+F143</f>
        <v>0</v>
      </c>
      <c r="G138" s="1">
        <f>G140+G141+G142+G143</f>
        <v>0</v>
      </c>
      <c r="H138" s="1">
        <f t="shared" ref="H138:J138" si="50">H140+H141+H142+H143</f>
        <v>0</v>
      </c>
      <c r="I138" s="1">
        <f t="shared" si="50"/>
        <v>0</v>
      </c>
      <c r="J138" s="1">
        <f t="shared" si="50"/>
        <v>0</v>
      </c>
      <c r="K138" s="1"/>
      <c r="L138" s="1"/>
      <c r="M138" s="2">
        <f>F138+G138+H138+I138+J138</f>
        <v>0</v>
      </c>
    </row>
    <row r="139" spans="2:13" ht="18" hidden="1" customHeight="1">
      <c r="B139" s="44"/>
      <c r="C139" s="54"/>
      <c r="D139" s="54"/>
      <c r="E139" s="34" t="s">
        <v>4</v>
      </c>
      <c r="F139" s="33"/>
      <c r="G139" s="33"/>
      <c r="H139" s="33"/>
      <c r="I139" s="33"/>
      <c r="J139" s="33"/>
      <c r="K139" s="33"/>
      <c r="L139" s="33"/>
      <c r="M139" s="39"/>
    </row>
    <row r="140" spans="2:13" ht="18" hidden="1" customHeight="1">
      <c r="B140" s="44"/>
      <c r="C140" s="54"/>
      <c r="D140" s="54"/>
      <c r="E140" s="34" t="s">
        <v>5</v>
      </c>
      <c r="F140" s="33">
        <v>0</v>
      </c>
      <c r="G140" s="33">
        <v>0</v>
      </c>
      <c r="H140" s="33">
        <v>0</v>
      </c>
      <c r="I140" s="33">
        <v>0</v>
      </c>
      <c r="J140" s="33">
        <v>0</v>
      </c>
      <c r="K140" s="33"/>
      <c r="L140" s="33"/>
      <c r="M140" s="39">
        <f>F140+G140+H140+I140+J140</f>
        <v>0</v>
      </c>
    </row>
    <row r="141" spans="2:13" ht="18" hidden="1" customHeight="1">
      <c r="B141" s="44"/>
      <c r="C141" s="57"/>
      <c r="D141" s="57"/>
      <c r="E141" s="34" t="s">
        <v>10</v>
      </c>
      <c r="F141" s="33"/>
      <c r="G141" s="33">
        <v>0</v>
      </c>
      <c r="H141" s="33">
        <v>0</v>
      </c>
      <c r="I141" s="33">
        <v>0</v>
      </c>
      <c r="J141" s="33">
        <v>0</v>
      </c>
      <c r="K141" s="33"/>
      <c r="L141" s="33"/>
      <c r="M141" s="39">
        <f t="shared" ref="M141:M143" si="51">F141+G141+H141+I141+J141</f>
        <v>0</v>
      </c>
    </row>
    <row r="142" spans="2:13" ht="18" hidden="1" customHeight="1">
      <c r="B142" s="44"/>
      <c r="C142" s="57"/>
      <c r="D142" s="57"/>
      <c r="E142" s="34" t="s">
        <v>6</v>
      </c>
      <c r="F142" s="33"/>
      <c r="G142" s="33">
        <v>0</v>
      </c>
      <c r="H142" s="33">
        <v>0</v>
      </c>
      <c r="I142" s="33">
        <v>0</v>
      </c>
      <c r="J142" s="33">
        <v>0</v>
      </c>
      <c r="K142" s="33"/>
      <c r="L142" s="33"/>
      <c r="M142" s="39">
        <f t="shared" si="51"/>
        <v>0</v>
      </c>
    </row>
    <row r="143" spans="2:13" ht="26.25" hidden="1" customHeight="1">
      <c r="B143" s="44"/>
      <c r="C143" s="57"/>
      <c r="D143" s="57"/>
      <c r="E143" s="34" t="s">
        <v>55</v>
      </c>
      <c r="F143" s="33"/>
      <c r="G143" s="33">
        <v>0</v>
      </c>
      <c r="H143" s="33">
        <v>0</v>
      </c>
      <c r="I143" s="33">
        <v>0</v>
      </c>
      <c r="J143" s="33">
        <v>0</v>
      </c>
      <c r="K143" s="33"/>
      <c r="L143" s="33"/>
      <c r="M143" s="39">
        <f t="shared" si="51"/>
        <v>0</v>
      </c>
    </row>
    <row r="144" spans="2:13" ht="18" hidden="1" customHeight="1">
      <c r="B144" s="44"/>
      <c r="C144" s="57"/>
      <c r="D144" s="57"/>
      <c r="E144" s="34" t="s">
        <v>7</v>
      </c>
      <c r="F144" s="33"/>
      <c r="G144" s="33"/>
      <c r="H144" s="33"/>
      <c r="I144" s="33"/>
      <c r="J144" s="33"/>
      <c r="K144" s="33"/>
      <c r="L144" s="33"/>
      <c r="M144" s="39"/>
    </row>
    <row r="145" spans="3:8" ht="16.5">
      <c r="C145" s="28"/>
    </row>
    <row r="146" spans="3:8" ht="16.5">
      <c r="C146" s="28"/>
    </row>
    <row r="147" spans="3:8" ht="16.5">
      <c r="C147" s="28"/>
    </row>
    <row r="148" spans="3:8" ht="17.45" customHeight="1">
      <c r="C148" s="9" t="s">
        <v>52</v>
      </c>
      <c r="D148" s="29"/>
      <c r="E148" s="29"/>
      <c r="F148" s="29"/>
      <c r="G148" s="29"/>
      <c r="H148" s="29"/>
    </row>
    <row r="149" spans="3:8" ht="15.75">
      <c r="C149" s="9" t="s">
        <v>37</v>
      </c>
      <c r="D149" s="29"/>
      <c r="E149" s="29" t="s">
        <v>47</v>
      </c>
      <c r="F149" s="29"/>
      <c r="G149" s="30" t="s">
        <v>47</v>
      </c>
      <c r="H149" s="29"/>
    </row>
    <row r="150" spans="3:8" ht="15.75">
      <c r="C150" s="29"/>
      <c r="D150" s="29"/>
      <c r="E150" s="29"/>
      <c r="F150" s="29"/>
      <c r="G150" s="29"/>
      <c r="H150" s="29"/>
    </row>
    <row r="151" spans="3:8" ht="15.75">
      <c r="C151" s="29"/>
      <c r="D151" s="29"/>
      <c r="E151" s="29"/>
      <c r="F151" s="29"/>
      <c r="G151" s="29"/>
      <c r="H151" s="29"/>
    </row>
  </sheetData>
  <mergeCells count="87">
    <mergeCell ref="M10:M11"/>
    <mergeCell ref="J11:L11"/>
    <mergeCell ref="C131:C137"/>
    <mergeCell ref="D131:D137"/>
    <mergeCell ref="C89:C95"/>
    <mergeCell ref="C75:C81"/>
    <mergeCell ref="D61:D67"/>
    <mergeCell ref="D75:D81"/>
    <mergeCell ref="C68:C74"/>
    <mergeCell ref="D89:D95"/>
    <mergeCell ref="C96:C102"/>
    <mergeCell ref="C82:C88"/>
    <mergeCell ref="D68:D74"/>
    <mergeCell ref="C61:C67"/>
    <mergeCell ref="C48:C53"/>
    <mergeCell ref="D48:D53"/>
    <mergeCell ref="J1:M1"/>
    <mergeCell ref="J2:M2"/>
    <mergeCell ref="C124:C130"/>
    <mergeCell ref="D124:D130"/>
    <mergeCell ref="D54:D60"/>
    <mergeCell ref="C54:C60"/>
    <mergeCell ref="D41:D47"/>
    <mergeCell ref="D13:D19"/>
    <mergeCell ref="C34:C40"/>
    <mergeCell ref="L57:L58"/>
    <mergeCell ref="C8:M8"/>
    <mergeCell ref="D27:D33"/>
    <mergeCell ref="M57:M58"/>
    <mergeCell ref="D34:D40"/>
    <mergeCell ref="C27:C33"/>
    <mergeCell ref="E10:E11"/>
    <mergeCell ref="A10:A11"/>
    <mergeCell ref="C10:C11"/>
    <mergeCell ref="C138:C144"/>
    <mergeCell ref="D138:D144"/>
    <mergeCell ref="D10:D11"/>
    <mergeCell ref="C13:C19"/>
    <mergeCell ref="C117:C123"/>
    <mergeCell ref="D117:D123"/>
    <mergeCell ref="C20:C26"/>
    <mergeCell ref="D20:D26"/>
    <mergeCell ref="C110:C116"/>
    <mergeCell ref="D110:D116"/>
    <mergeCell ref="D103:D109"/>
    <mergeCell ref="D96:D102"/>
    <mergeCell ref="C103:C109"/>
    <mergeCell ref="D82:D88"/>
    <mergeCell ref="A75:A81"/>
    <mergeCell ref="A82:A88"/>
    <mergeCell ref="A13:A19"/>
    <mergeCell ref="A20:A26"/>
    <mergeCell ref="A27:A33"/>
    <mergeCell ref="A34:A40"/>
    <mergeCell ref="A41:A47"/>
    <mergeCell ref="A48:A53"/>
    <mergeCell ref="A54:A60"/>
    <mergeCell ref="A61:A67"/>
    <mergeCell ref="A68:A74"/>
    <mergeCell ref="C41:C47"/>
    <mergeCell ref="K57:K58"/>
    <mergeCell ref="E57:E58"/>
    <mergeCell ref="J57:J58"/>
    <mergeCell ref="F57:F58"/>
    <mergeCell ref="G57:G58"/>
    <mergeCell ref="H57:H58"/>
    <mergeCell ref="I57:I58"/>
    <mergeCell ref="B10:B11"/>
    <mergeCell ref="B13:B19"/>
    <mergeCell ref="B20:B26"/>
    <mergeCell ref="B27:B33"/>
    <mergeCell ref="B34:B40"/>
    <mergeCell ref="B41:B47"/>
    <mergeCell ref="B48:B53"/>
    <mergeCell ref="B54:B60"/>
    <mergeCell ref="B61:B67"/>
    <mergeCell ref="B68:B74"/>
    <mergeCell ref="B75:B81"/>
    <mergeCell ref="B82:B88"/>
    <mergeCell ref="B89:B95"/>
    <mergeCell ref="B96:B102"/>
    <mergeCell ref="B103:B109"/>
    <mergeCell ref="B110:B116"/>
    <mergeCell ref="A117:B123"/>
    <mergeCell ref="B124:B130"/>
    <mergeCell ref="B131:B137"/>
    <mergeCell ref="B138:B144"/>
  </mergeCells>
  <pageMargins left="0.31496062992125984" right="0.31496062992125984" top="0.35433070866141736" bottom="0.15748031496062992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2019-04-30T07:12:12Z</dcterms:modified>
</cp:coreProperties>
</file>