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31" i="1"/>
  <c r="J34"/>
  <c r="L34"/>
  <c r="K93"/>
  <c r="J93"/>
  <c r="K91"/>
  <c r="J91"/>
  <c r="L79"/>
  <c r="K65"/>
  <c r="J65"/>
  <c r="K62"/>
  <c r="J62"/>
  <c r="K57"/>
  <c r="K55"/>
  <c r="J57"/>
  <c r="J55"/>
  <c r="K43"/>
  <c r="J43"/>
  <c r="L32"/>
  <c r="L33"/>
  <c r="L35"/>
  <c r="L36"/>
  <c r="L37"/>
  <c r="K36"/>
  <c r="K34"/>
  <c r="J36"/>
  <c r="L149" l="1"/>
  <c r="L148"/>
  <c r="L147"/>
  <c r="L146"/>
  <c r="I144"/>
  <c r="H144"/>
  <c r="G144"/>
  <c r="F144"/>
  <c r="E144"/>
  <c r="L142"/>
  <c r="L141"/>
  <c r="L140"/>
  <c r="L139"/>
  <c r="K137"/>
  <c r="K133" s="1"/>
  <c r="K130" s="1"/>
  <c r="J137"/>
  <c r="I137"/>
  <c r="I133" s="1"/>
  <c r="H137"/>
  <c r="G137"/>
  <c r="F137"/>
  <c r="E137"/>
  <c r="L137" s="1"/>
  <c r="I135"/>
  <c r="H135"/>
  <c r="G135"/>
  <c r="F135"/>
  <c r="L135" s="1"/>
  <c r="I134"/>
  <c r="H134"/>
  <c r="G134"/>
  <c r="F134"/>
  <c r="L134" s="1"/>
  <c r="E134"/>
  <c r="J133"/>
  <c r="J130" s="1"/>
  <c r="I132"/>
  <c r="H132"/>
  <c r="G132"/>
  <c r="F132"/>
  <c r="L132" s="1"/>
  <c r="E132"/>
  <c r="H130"/>
  <c r="E130"/>
  <c r="H26"/>
  <c r="K85"/>
  <c r="L119"/>
  <c r="L93"/>
  <c r="L92"/>
  <c r="L91"/>
  <c r="L65"/>
  <c r="L63"/>
  <c r="L62"/>
  <c r="L61"/>
  <c r="L55"/>
  <c r="L56"/>
  <c r="L57"/>
  <c r="L54"/>
  <c r="L42"/>
  <c r="L43"/>
  <c r="L41"/>
  <c r="L30"/>
  <c r="L18"/>
  <c r="L23"/>
  <c r="L25"/>
  <c r="K116"/>
  <c r="K112" s="1"/>
  <c r="K109" s="1"/>
  <c r="K88"/>
  <c r="K86"/>
  <c r="K84"/>
  <c r="J74"/>
  <c r="K74"/>
  <c r="K48"/>
  <c r="K52"/>
  <c r="K50"/>
  <c r="K49"/>
  <c r="K38"/>
  <c r="K31"/>
  <c r="K29"/>
  <c r="K28"/>
  <c r="K27"/>
  <c r="K26"/>
  <c r="K19"/>
  <c r="H52"/>
  <c r="F130" l="1"/>
  <c r="G130"/>
  <c r="L144"/>
  <c r="K81"/>
  <c r="K21"/>
  <c r="K22"/>
  <c r="K24"/>
  <c r="L133"/>
  <c r="I130"/>
  <c r="K45"/>
  <c r="K20"/>
  <c r="K59"/>
  <c r="H88"/>
  <c r="J88"/>
  <c r="I88"/>
  <c r="G88"/>
  <c r="H50"/>
  <c r="J50"/>
  <c r="F74"/>
  <c r="G74"/>
  <c r="H74"/>
  <c r="I74"/>
  <c r="E74"/>
  <c r="J59"/>
  <c r="I59"/>
  <c r="H59"/>
  <c r="J52"/>
  <c r="I52"/>
  <c r="L130" l="1"/>
  <c r="K17"/>
  <c r="H29"/>
  <c r="L40"/>
  <c r="L90"/>
  <c r="J116"/>
  <c r="J112" s="1"/>
  <c r="J109"/>
  <c r="J86"/>
  <c r="J85"/>
  <c r="J84"/>
  <c r="J83"/>
  <c r="J29"/>
  <c r="J49"/>
  <c r="J48"/>
  <c r="J47"/>
  <c r="J38"/>
  <c r="J31"/>
  <c r="J28"/>
  <c r="J27"/>
  <c r="J26"/>
  <c r="J45" l="1"/>
  <c r="J19"/>
  <c r="G59"/>
  <c r="G49"/>
  <c r="J22"/>
  <c r="J81"/>
  <c r="J24"/>
  <c r="J21"/>
  <c r="J20"/>
  <c r="G86"/>
  <c r="G85"/>
  <c r="G84"/>
  <c r="G50"/>
  <c r="G48"/>
  <c r="G29"/>
  <c r="G28"/>
  <c r="G27"/>
  <c r="G26"/>
  <c r="L100"/>
  <c r="G52"/>
  <c r="G31"/>
  <c r="G38"/>
  <c r="J17" l="1"/>
  <c r="G20"/>
  <c r="G24"/>
  <c r="F20" l="1"/>
  <c r="F116"/>
  <c r="F88" l="1"/>
  <c r="F59"/>
  <c r="F52"/>
  <c r="F38"/>
  <c r="I116" l="1"/>
  <c r="I112" s="1"/>
  <c r="L112" s="1"/>
  <c r="G116"/>
  <c r="H116"/>
  <c r="L126" l="1"/>
  <c r="L127"/>
  <c r="L128"/>
  <c r="L125"/>
  <c r="L120"/>
  <c r="L121"/>
  <c r="L118"/>
  <c r="L98"/>
  <c r="L99"/>
  <c r="L97"/>
  <c r="I26"/>
  <c r="I38"/>
  <c r="I47"/>
  <c r="I83"/>
  <c r="I95"/>
  <c r="I102"/>
  <c r="I111"/>
  <c r="I113"/>
  <c r="I114"/>
  <c r="I123"/>
  <c r="I45" l="1"/>
  <c r="I20"/>
  <c r="I19"/>
  <c r="I22"/>
  <c r="I109"/>
  <c r="I24"/>
  <c r="I81"/>
  <c r="I21"/>
  <c r="I17" l="1"/>
  <c r="F31" l="1"/>
  <c r="L78"/>
  <c r="L77"/>
  <c r="L76"/>
  <c r="L74" s="1"/>
  <c r="L70"/>
  <c r="L71"/>
  <c r="L72"/>
  <c r="L69"/>
  <c r="L67"/>
  <c r="F111"/>
  <c r="G111"/>
  <c r="H111"/>
  <c r="F113"/>
  <c r="G113"/>
  <c r="G21" s="1"/>
  <c r="H113"/>
  <c r="F114"/>
  <c r="G114"/>
  <c r="G22" s="1"/>
  <c r="H114"/>
  <c r="E113"/>
  <c r="E111"/>
  <c r="G123"/>
  <c r="H123"/>
  <c r="F123"/>
  <c r="E123"/>
  <c r="L123" s="1"/>
  <c r="E116"/>
  <c r="L116" s="1"/>
  <c r="F85"/>
  <c r="H85"/>
  <c r="H86"/>
  <c r="H22" s="1"/>
  <c r="E86"/>
  <c r="E85"/>
  <c r="H84"/>
  <c r="E84"/>
  <c r="F83"/>
  <c r="G83"/>
  <c r="H83"/>
  <c r="E83"/>
  <c r="L106"/>
  <c r="L107"/>
  <c r="L104"/>
  <c r="L105"/>
  <c r="F102"/>
  <c r="G102"/>
  <c r="H102"/>
  <c r="E102"/>
  <c r="L102" s="1"/>
  <c r="H95"/>
  <c r="G95"/>
  <c r="F95"/>
  <c r="E95"/>
  <c r="L95" s="1"/>
  <c r="E88"/>
  <c r="L88" s="1"/>
  <c r="H48"/>
  <c r="H49"/>
  <c r="H47"/>
  <c r="G47"/>
  <c r="G45" s="1"/>
  <c r="F49"/>
  <c r="F21" s="1"/>
  <c r="F47"/>
  <c r="E50"/>
  <c r="L50" s="1"/>
  <c r="E48"/>
  <c r="E49"/>
  <c r="E47"/>
  <c r="E59"/>
  <c r="L59" s="1"/>
  <c r="E52"/>
  <c r="L52" s="1"/>
  <c r="H27"/>
  <c r="H28"/>
  <c r="H21" s="1"/>
  <c r="F26"/>
  <c r="E29"/>
  <c r="L29" s="1"/>
  <c r="E28"/>
  <c r="E27"/>
  <c r="L27" s="1"/>
  <c r="E26"/>
  <c r="H38"/>
  <c r="E38"/>
  <c r="H31"/>
  <c r="E31"/>
  <c r="F81" l="1"/>
  <c r="H81"/>
  <c r="L86"/>
  <c r="L48"/>
  <c r="F45"/>
  <c r="L49"/>
  <c r="L38"/>
  <c r="L26"/>
  <c r="L85"/>
  <c r="L84"/>
  <c r="L47"/>
  <c r="H19"/>
  <c r="H45"/>
  <c r="E45"/>
  <c r="L28"/>
  <c r="H24"/>
  <c r="H20"/>
  <c r="L31"/>
  <c r="L113"/>
  <c r="G81"/>
  <c r="G19"/>
  <c r="G17" s="1"/>
  <c r="E20"/>
  <c r="E22"/>
  <c r="L22" s="1"/>
  <c r="E21"/>
  <c r="L21" s="1"/>
  <c r="F19"/>
  <c r="F24"/>
  <c r="E81"/>
  <c r="L83"/>
  <c r="L114"/>
  <c r="G109"/>
  <c r="E19"/>
  <c r="E109"/>
  <c r="L111"/>
  <c r="H109"/>
  <c r="F109"/>
  <c r="E24"/>
  <c r="L45" l="1"/>
  <c r="L81"/>
  <c r="L109"/>
  <c r="H17"/>
  <c r="L24"/>
  <c r="L19"/>
  <c r="F17"/>
  <c r="L20"/>
  <c r="E17"/>
  <c r="L17" l="1"/>
</calcChain>
</file>

<file path=xl/sharedStrings.xml><?xml version="1.0" encoding="utf-8"?>
<sst xmlns="http://schemas.openxmlformats.org/spreadsheetml/2006/main" count="199" uniqueCount="68">
  <si>
    <t xml:space="preserve">                                                                                                                                          </t>
  </si>
  <si>
    <t>Статус</t>
  </si>
  <si>
    <t>Наименование муниципальной программы, подпрограммы муниципальной программы</t>
  </si>
  <si>
    <t>2014год</t>
  </si>
  <si>
    <t>2015 год</t>
  </si>
  <si>
    <t>Муниципальная программа</t>
  </si>
  <si>
    <t xml:space="preserve">Всего                    </t>
  </si>
  <si>
    <t xml:space="preserve">в том числе:             </t>
  </si>
  <si>
    <t xml:space="preserve">федеральный бюджет (*)   </t>
  </si>
  <si>
    <t xml:space="preserve">внебюджетные  источники                 </t>
  </si>
  <si>
    <t xml:space="preserve">городской бюджет    </t>
  </si>
  <si>
    <t>юридические лица</t>
  </si>
  <si>
    <t>Подпрограмма 1</t>
  </si>
  <si>
    <t> «Сохранение культурного наследие»</t>
  </si>
  <si>
    <t xml:space="preserve">краевой бюджет           </t>
  </si>
  <si>
    <t>Задача 1</t>
  </si>
  <si>
    <t>«Развитие Библиотечного дела»</t>
  </si>
  <si>
    <t xml:space="preserve">Всего      </t>
  </si>
  <si>
    <t>Задача 2</t>
  </si>
  <si>
    <t>«Развитие музейного дела»</t>
  </si>
  <si>
    <t>Подпрограмма 2</t>
  </si>
  <si>
    <t>«Поддержка искусства и народного творчества»</t>
  </si>
  <si>
    <t xml:space="preserve">в том числе:      </t>
  </si>
  <si>
    <t>Задача 2 </t>
  </si>
  <si>
    <t>«Сохранение и развитие традиционной народной культуры</t>
  </si>
  <si>
    <t>Задача 3</t>
  </si>
  <si>
    <t>«Поддержка творческих инициатив населения, творческих союзов и организаций»</t>
  </si>
  <si>
    <t>Задача 4</t>
  </si>
  <si>
    <t>«Организация и проведение культурных событий, в том числе на межрегиональном и международном уровне»</t>
  </si>
  <si>
    <t>Подпрограмма 3</t>
  </si>
  <si>
    <t> «Обеспечение условий реализации программы и прочие мероприятия»</t>
  </si>
  <si>
    <t>«Развитие системы непрерывного профессионального образования в области культуры»</t>
  </si>
  <si>
    <t>«Внедрение информационно-комуникационных технологий в отросли «культура», развитие информационных ресурсов»</t>
  </si>
  <si>
    <t>Задача 3 </t>
  </si>
  <si>
    <t>«Развитие инфраструктуры отрасли «культуры»</t>
  </si>
  <si>
    <t>федеральный бюджет (*)   </t>
  </si>
  <si>
    <t xml:space="preserve">внебюджетные  источники           </t>
  </si>
  <si>
    <t>Подпрограмма 4</t>
  </si>
  <si>
    <t xml:space="preserve"> «Развитие архивного дела в  городе Шарыпово»</t>
  </si>
  <si>
    <t>«Создание нормативных условий хранения архивных документов, исключающих их хищение и утрату»</t>
  </si>
  <si>
    <t xml:space="preserve">внебюджетные  источники        </t>
  </si>
  <si>
    <t>«Формирование современной информационно-технической инфраструктуры архива города»</t>
  </si>
  <si>
    <t xml:space="preserve"> администрации города Шарыпово                                                                                                       </t>
  </si>
  <si>
    <t>2016 год</t>
  </si>
  <si>
    <t>2017 год</t>
  </si>
  <si>
    <t>2018 год</t>
  </si>
  <si>
    <t>Уровень бюджетной системы/ источники финансирования</t>
  </si>
  <si>
    <t>Оценка расходов, в том числе по годам реализации программы (тыс.руб.)</t>
  </si>
  <si>
    <t xml:space="preserve">«Развитие культуры»  </t>
  </si>
  <si>
    <t xml:space="preserve">краевой бюджет        </t>
  </si>
  <si>
    <t>2019 год</t>
  </si>
  <si>
    <t xml:space="preserve"> утвержденной постановлением Администрации города Шарыпово</t>
  </si>
  <si>
    <t xml:space="preserve">Приложение № 6 к муниципальной программе "Развитие культуры", </t>
  </si>
  <si>
    <t>от  13.04.2017 г. № 63</t>
  </si>
  <si>
    <t>2020 год</t>
  </si>
  <si>
    <t>С.Н.Гроза</t>
  </si>
  <si>
    <t>Итого на 2018-2020 годы</t>
  </si>
  <si>
    <t>Подпрограмма 5</t>
  </si>
  <si>
    <t>"Гармонизация межнациональных отношений на территории муниципального образования города Шарыпово"</t>
  </si>
  <si>
    <t>"Содействие укреплению гражданского единства и гармонизации межнациональных отношений"</t>
  </si>
  <si>
    <t>"Формирование позитивного имиджа города Шарыпово как территории,комфортной для проживания представителей различных национальностей"</t>
  </si>
  <si>
    <t>от 09.11.2017г №229</t>
  </si>
  <si>
    <t>Информация об источниках финансирования программ, отдельных мероприятий муниципальной программы муниципального образования города Шарыпово (средств городского бюджета, в том числе средств, поступившие из бюджетов других уровней бюджетной системы, бюджетов государственных внебюджетных фондов)</t>
  </si>
  <si>
    <t>от "____"___________2018___г. №______</t>
  </si>
  <si>
    <t xml:space="preserve">"Приложение №7 к муниципальной программе "Развитие культуры", </t>
  </si>
  <si>
    <t>Приложение №2 к Постановлению Администрации города Шарыпово</t>
  </si>
  <si>
    <t xml:space="preserve">Начальник Отдела культуры </t>
  </si>
  <si>
    <t>от " 18   " декабря 2018г.№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</si>
</sst>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indent="15"/>
    </xf>
    <xf numFmtId="0" fontId="2" fillId="0" borderId="0" xfId="0" applyFont="1" applyFill="1" applyAlignment="1">
      <alignment vertical="distributed"/>
    </xf>
    <xf numFmtId="164" fontId="5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vertical="top"/>
    </xf>
    <xf numFmtId="2" fontId="2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64" fontId="6" fillId="0" borderId="1" xfId="1" applyFont="1" applyFill="1" applyBorder="1" applyAlignment="1">
      <alignment vertical="top" wrapText="1"/>
    </xf>
    <xf numFmtId="164" fontId="4" fillId="0" borderId="1" xfId="1" applyFont="1" applyFill="1" applyBorder="1" applyAlignment="1">
      <alignment horizontal="center" vertical="top" wrapText="1"/>
    </xf>
    <xf numFmtId="164" fontId="4" fillId="0" borderId="1" xfId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1" fillId="0" borderId="0" xfId="0" applyFont="1" applyFill="1"/>
    <xf numFmtId="0" fontId="4" fillId="0" borderId="0" xfId="0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/>
    <xf numFmtId="0" fontId="11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/>
    </xf>
    <xf numFmtId="164" fontId="11" fillId="0" borderId="0" xfId="1" applyFont="1" applyFill="1" applyAlignment="1">
      <alignment vertical="center"/>
    </xf>
    <xf numFmtId="164" fontId="11" fillId="0" borderId="0" xfId="0" applyNumberFormat="1" applyFont="1" applyFill="1" applyAlignment="1">
      <alignment vertic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164" fontId="15" fillId="0" borderId="1" xfId="1" applyFont="1" applyFill="1" applyBorder="1" applyAlignment="1">
      <alignment vertical="top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 wrapText="1"/>
    </xf>
    <xf numFmtId="0" fontId="2" fillId="2" borderId="0" xfId="0" applyFont="1" applyFill="1"/>
    <xf numFmtId="0" fontId="12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vertical="center" wrapText="1"/>
    </xf>
    <xf numFmtId="0" fontId="12" fillId="2" borderId="0" xfId="0" applyFont="1" applyFill="1" applyAlignment="1"/>
    <xf numFmtId="164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/>
    <xf numFmtId="164" fontId="4" fillId="2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distributed"/>
    </xf>
    <xf numFmtId="0" fontId="14" fillId="0" borderId="0" xfId="0" applyFont="1" applyFill="1" applyBorder="1" applyAlignment="1">
      <alignment vertical="distributed"/>
    </xf>
    <xf numFmtId="164" fontId="4" fillId="2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2" borderId="0" xfId="0" applyFont="1" applyFill="1" applyAlignment="1"/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7"/>
  <sheetViews>
    <sheetView tabSelected="1" topLeftCell="B5" zoomScaleNormal="100" workbookViewId="0">
      <selection activeCell="L11" sqref="L11"/>
    </sheetView>
  </sheetViews>
  <sheetFormatPr defaultColWidth="9.140625" defaultRowHeight="15"/>
  <cols>
    <col min="1" max="1" width="3.28515625" style="1" hidden="1" customWidth="1"/>
    <col min="2" max="2" width="16.140625" style="1" customWidth="1"/>
    <col min="3" max="3" width="25.140625" style="1" customWidth="1"/>
    <col min="4" max="4" width="25.5703125" style="1" customWidth="1"/>
    <col min="5" max="5" width="13.42578125" style="1" hidden="1" customWidth="1"/>
    <col min="6" max="7" width="13.85546875" style="1" hidden="1" customWidth="1"/>
    <col min="8" max="8" width="12.85546875" style="1" hidden="1" customWidth="1"/>
    <col min="9" max="11" width="12.85546875" style="43" customWidth="1"/>
    <col min="12" max="12" width="18.5703125" style="43" customWidth="1"/>
    <col min="13" max="13" width="9.5703125" style="1" customWidth="1"/>
    <col min="14" max="14" width="2.7109375" style="17" customWidth="1"/>
    <col min="15" max="15" width="11.28515625" style="17" bestFit="1" customWidth="1"/>
    <col min="16" max="16" width="10.5703125" style="17" customWidth="1"/>
    <col min="17" max="17" width="11.42578125" style="10" customWidth="1"/>
    <col min="18" max="16384" width="9.140625" style="1"/>
  </cols>
  <sheetData>
    <row r="1" spans="1:19" hidden="1">
      <c r="I1" s="56"/>
      <c r="J1" s="56"/>
      <c r="K1" s="56"/>
      <c r="L1" s="56"/>
    </row>
    <row r="2" spans="1:19" hidden="1">
      <c r="I2" s="56"/>
      <c r="J2" s="56"/>
      <c r="K2" s="56"/>
      <c r="L2" s="56"/>
    </row>
    <row r="3" spans="1:19" hidden="1">
      <c r="I3" s="66" t="s">
        <v>65</v>
      </c>
      <c r="J3" s="66"/>
      <c r="K3" s="66"/>
      <c r="L3" s="66"/>
    </row>
    <row r="4" spans="1:19" hidden="1">
      <c r="I4" s="66" t="s">
        <v>63</v>
      </c>
      <c r="J4" s="66"/>
      <c r="K4" s="66"/>
      <c r="L4" s="66"/>
    </row>
    <row r="5" spans="1:19">
      <c r="I5" s="49" t="s">
        <v>65</v>
      </c>
      <c r="J5" s="49"/>
      <c r="K5" s="49"/>
      <c r="L5" s="49"/>
      <c r="M5" s="49"/>
      <c r="N5" s="49"/>
      <c r="O5" s="49"/>
      <c r="P5" s="49"/>
      <c r="Q5" s="49"/>
    </row>
    <row r="6" spans="1:19">
      <c r="I6" s="49" t="s">
        <v>67</v>
      </c>
      <c r="J6" s="49"/>
      <c r="K6" s="49">
        <v>335</v>
      </c>
      <c r="L6" s="49"/>
      <c r="M6" s="49"/>
      <c r="N6" s="49"/>
      <c r="O6" s="49"/>
      <c r="P6" s="49"/>
      <c r="Q6" s="49"/>
    </row>
    <row r="7" spans="1:19" ht="15.75" customHeight="1">
      <c r="E7" s="28"/>
      <c r="F7" s="28"/>
      <c r="G7" s="27" t="s">
        <v>52</v>
      </c>
      <c r="H7" s="27"/>
      <c r="I7" s="51" t="s">
        <v>64</v>
      </c>
      <c r="J7" s="51"/>
      <c r="K7" s="51"/>
      <c r="L7" s="51"/>
      <c r="M7" s="27"/>
      <c r="N7" s="1"/>
    </row>
    <row r="8" spans="1:19" ht="15.75" customHeight="1">
      <c r="B8" s="2"/>
      <c r="E8" s="29"/>
      <c r="F8" s="27"/>
      <c r="G8" s="27" t="s">
        <v>51</v>
      </c>
      <c r="H8" s="27"/>
      <c r="I8" s="51" t="s">
        <v>51</v>
      </c>
      <c r="J8" s="51"/>
      <c r="K8" s="51"/>
      <c r="L8" s="51"/>
      <c r="M8" s="27"/>
      <c r="N8" s="1"/>
      <c r="O8" s="27"/>
      <c r="P8" s="27"/>
      <c r="Q8" s="27"/>
      <c r="R8" s="27"/>
      <c r="S8" s="27"/>
    </row>
    <row r="9" spans="1:19" ht="15.75" customHeight="1">
      <c r="B9" s="3"/>
      <c r="E9" s="27"/>
      <c r="F9" s="27"/>
      <c r="G9" s="27" t="s">
        <v>53</v>
      </c>
      <c r="H9" s="27"/>
      <c r="I9" s="51" t="s">
        <v>61</v>
      </c>
      <c r="J9" s="51"/>
      <c r="K9" s="51"/>
      <c r="L9" s="51"/>
      <c r="M9" s="27"/>
      <c r="N9" s="1"/>
      <c r="O9" s="27"/>
      <c r="P9" s="27"/>
      <c r="Q9" s="27"/>
      <c r="R9" s="27"/>
      <c r="S9" s="27"/>
    </row>
    <row r="10" spans="1:19" ht="15.75" customHeight="1">
      <c r="B10" s="4" t="s">
        <v>0</v>
      </c>
      <c r="O10" s="27"/>
      <c r="P10" s="27"/>
      <c r="Q10" s="27"/>
      <c r="R10" s="27"/>
      <c r="S10" s="27"/>
    </row>
    <row r="11" spans="1:19" ht="15.75" customHeight="1">
      <c r="B11" s="4"/>
      <c r="G11" s="30"/>
      <c r="H11" s="30"/>
      <c r="I11" s="44"/>
      <c r="J11" s="44"/>
      <c r="K11" s="44"/>
      <c r="L11" s="44"/>
    </row>
    <row r="12" spans="1:19" ht="15.75" customHeight="1">
      <c r="B12" s="4"/>
      <c r="G12" s="30"/>
      <c r="H12" s="30"/>
      <c r="I12" s="44"/>
      <c r="J12" s="45"/>
      <c r="K12" s="45"/>
      <c r="L12" s="44"/>
    </row>
    <row r="13" spans="1:19" ht="53.25" customHeight="1">
      <c r="B13" s="62" t="s">
        <v>62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5"/>
      <c r="R13" s="5"/>
    </row>
    <row r="14" spans="1:19" ht="30.75" customHeight="1">
      <c r="A14" s="65">
        <v>1</v>
      </c>
      <c r="B14" s="58" t="s">
        <v>1</v>
      </c>
      <c r="C14" s="58" t="s">
        <v>2</v>
      </c>
      <c r="D14" s="58" t="s">
        <v>46</v>
      </c>
      <c r="E14" s="58" t="s">
        <v>47</v>
      </c>
      <c r="F14" s="58"/>
      <c r="G14" s="58"/>
      <c r="H14" s="58"/>
      <c r="I14" s="58"/>
      <c r="J14" s="58"/>
      <c r="K14" s="58"/>
      <c r="L14" s="58"/>
    </row>
    <row r="15" spans="1:19" ht="25.5">
      <c r="A15" s="65"/>
      <c r="B15" s="58"/>
      <c r="C15" s="58"/>
      <c r="D15" s="58"/>
      <c r="E15" s="39" t="s">
        <v>3</v>
      </c>
      <c r="F15" s="39" t="s">
        <v>4</v>
      </c>
      <c r="G15" s="39" t="s">
        <v>43</v>
      </c>
      <c r="H15" s="39" t="s">
        <v>44</v>
      </c>
      <c r="I15" s="46" t="s">
        <v>45</v>
      </c>
      <c r="J15" s="46" t="s">
        <v>50</v>
      </c>
      <c r="K15" s="46" t="s">
        <v>54</v>
      </c>
      <c r="L15" s="46" t="s">
        <v>56</v>
      </c>
      <c r="N15" s="18"/>
    </row>
    <row r="16" spans="1:19">
      <c r="A16" s="24">
        <v>2</v>
      </c>
      <c r="B16" s="39">
        <v>1</v>
      </c>
      <c r="C16" s="39">
        <v>2</v>
      </c>
      <c r="D16" s="39">
        <v>3</v>
      </c>
      <c r="E16" s="39">
        <v>4</v>
      </c>
      <c r="F16" s="39">
        <v>5</v>
      </c>
      <c r="G16" s="39">
        <v>6</v>
      </c>
      <c r="H16" s="39">
        <v>7</v>
      </c>
      <c r="I16" s="46">
        <v>4</v>
      </c>
      <c r="J16" s="46">
        <v>5</v>
      </c>
      <c r="K16" s="46">
        <v>6</v>
      </c>
      <c r="L16" s="46">
        <v>7</v>
      </c>
      <c r="O16" s="19"/>
    </row>
    <row r="17" spans="1:18">
      <c r="A17" s="65">
        <v>3</v>
      </c>
      <c r="B17" s="58" t="s">
        <v>5</v>
      </c>
      <c r="C17" s="58" t="s">
        <v>48</v>
      </c>
      <c r="D17" s="38" t="s">
        <v>6</v>
      </c>
      <c r="E17" s="6">
        <f t="shared" ref="E17:H17" si="0">E19+E20+E21+E22</f>
        <v>0</v>
      </c>
      <c r="F17" s="6">
        <f t="shared" si="0"/>
        <v>0</v>
      </c>
      <c r="G17" s="6">
        <f t="shared" si="0"/>
        <v>0</v>
      </c>
      <c r="H17" s="6">
        <f t="shared" si="0"/>
        <v>0</v>
      </c>
      <c r="I17" s="41">
        <f>I19+I20+I21+I22</f>
        <v>136189.16</v>
      </c>
      <c r="J17" s="41">
        <f>J19+J20+J21+J22</f>
        <v>95953.9</v>
      </c>
      <c r="K17" s="41">
        <f>K19+K20+K21+K22</f>
        <v>95953.9</v>
      </c>
      <c r="L17" s="42">
        <f>E17+F17+G17+H17+I17+J17+K17</f>
        <v>328096.95999999996</v>
      </c>
      <c r="O17" s="10"/>
    </row>
    <row r="18" spans="1:18" ht="17.45" customHeight="1">
      <c r="A18" s="65"/>
      <c r="B18" s="58"/>
      <c r="C18" s="58"/>
      <c r="D18" s="38" t="s">
        <v>7</v>
      </c>
      <c r="E18" s="6"/>
      <c r="F18" s="36"/>
      <c r="G18" s="6"/>
      <c r="H18" s="6"/>
      <c r="I18" s="41"/>
      <c r="J18" s="41"/>
      <c r="K18" s="41"/>
      <c r="L18" s="42">
        <f t="shared" ref="L18:L38" si="1">E18+F18+G18+H18+I18+J18+K18</f>
        <v>0</v>
      </c>
      <c r="N18" s="10"/>
      <c r="O18" s="10"/>
      <c r="P18" s="10"/>
    </row>
    <row r="19" spans="1:18" ht="17.45" customHeight="1">
      <c r="A19" s="65"/>
      <c r="B19" s="58"/>
      <c r="C19" s="58"/>
      <c r="D19" s="38" t="s">
        <v>8</v>
      </c>
      <c r="E19" s="6">
        <f>E26+E47+E83+E111</f>
        <v>0</v>
      </c>
      <c r="F19" s="6">
        <f t="shared" ref="F19" si="2">F26+F47+F83+F111</f>
        <v>0</v>
      </c>
      <c r="G19" s="6">
        <f>G26+G47+G83+G111</f>
        <v>0</v>
      </c>
      <c r="H19" s="6">
        <f>H26+H47+H83+H111</f>
        <v>0</v>
      </c>
      <c r="I19" s="41">
        <f>I26+I47+I83+I111</f>
        <v>5022.3999999999996</v>
      </c>
      <c r="J19" s="41">
        <f>J26+J47+J83+J111</f>
        <v>6.9</v>
      </c>
      <c r="K19" s="41">
        <f>K26+K47+K83+K111</f>
        <v>6.9</v>
      </c>
      <c r="L19" s="42">
        <f t="shared" si="1"/>
        <v>5036.1999999999989</v>
      </c>
      <c r="M19" s="9"/>
    </row>
    <row r="20" spans="1:18" ht="17.45" customHeight="1">
      <c r="A20" s="65"/>
      <c r="B20" s="58"/>
      <c r="C20" s="58"/>
      <c r="D20" s="38" t="s">
        <v>49</v>
      </c>
      <c r="E20" s="6">
        <f t="shared" ref="E20:F22" si="3">E27+E48+E84+E112</f>
        <v>0</v>
      </c>
      <c r="F20" s="6">
        <f>F27+F48+F84+F112</f>
        <v>0</v>
      </c>
      <c r="G20" s="6">
        <f>G27+G48+G84+G112</f>
        <v>0</v>
      </c>
      <c r="H20" s="6">
        <f>H27+H48+H84+H112</f>
        <v>0</v>
      </c>
      <c r="I20" s="41">
        <f t="shared" ref="I20:K20" si="4">I27+I48+I84+I112</f>
        <v>45668.74</v>
      </c>
      <c r="J20" s="41">
        <f t="shared" si="4"/>
        <v>6349.21</v>
      </c>
      <c r="K20" s="41">
        <f t="shared" si="4"/>
        <v>6349.21</v>
      </c>
      <c r="L20" s="42">
        <f t="shared" si="1"/>
        <v>58367.159999999996</v>
      </c>
      <c r="N20" s="20"/>
      <c r="O20" s="20"/>
      <c r="P20" s="20"/>
      <c r="Q20" s="20"/>
      <c r="R20" s="10"/>
    </row>
    <row r="21" spans="1:18" ht="17.45" customHeight="1">
      <c r="A21" s="65"/>
      <c r="B21" s="58"/>
      <c r="C21" s="58"/>
      <c r="D21" s="38" t="s">
        <v>9</v>
      </c>
      <c r="E21" s="6">
        <f t="shared" si="3"/>
        <v>0</v>
      </c>
      <c r="F21" s="6">
        <f t="shared" si="3"/>
        <v>0</v>
      </c>
      <c r="G21" s="6">
        <f>G28+G49+G85+G113</f>
        <v>0</v>
      </c>
      <c r="H21" s="6">
        <f>H28+H49+H85+H113</f>
        <v>0</v>
      </c>
      <c r="I21" s="41">
        <f t="shared" ref="I21:K21" si="5">I28+I49+I85+I113</f>
        <v>10847.009999999998</v>
      </c>
      <c r="J21" s="41">
        <f t="shared" si="5"/>
        <v>11300</v>
      </c>
      <c r="K21" s="41">
        <f t="shared" si="5"/>
        <v>11300</v>
      </c>
      <c r="L21" s="42">
        <f t="shared" si="1"/>
        <v>33447.009999999995</v>
      </c>
      <c r="N21" s="20"/>
      <c r="O21" s="22"/>
      <c r="P21" s="22"/>
      <c r="Q21" s="22"/>
      <c r="R21" s="35"/>
    </row>
    <row r="22" spans="1:18" ht="17.45" customHeight="1">
      <c r="A22" s="65"/>
      <c r="B22" s="58"/>
      <c r="C22" s="58"/>
      <c r="D22" s="38" t="s">
        <v>10</v>
      </c>
      <c r="E22" s="6">
        <f t="shared" si="3"/>
        <v>0</v>
      </c>
      <c r="F22" s="6"/>
      <c r="G22" s="6">
        <f>G29+G50+G86+G114</f>
        <v>0</v>
      </c>
      <c r="H22" s="6">
        <f>H29+H50+H86+H114</f>
        <v>0</v>
      </c>
      <c r="I22" s="41">
        <f t="shared" ref="I22:K22" si="6">I29+I50+I86+I114</f>
        <v>74651.010000000009</v>
      </c>
      <c r="J22" s="41">
        <f t="shared" si="6"/>
        <v>78297.789999999994</v>
      </c>
      <c r="K22" s="41">
        <f t="shared" si="6"/>
        <v>78297.789999999994</v>
      </c>
      <c r="L22" s="42">
        <f t="shared" si="1"/>
        <v>231246.58999999997</v>
      </c>
      <c r="N22" s="22"/>
      <c r="O22" s="22"/>
      <c r="P22" s="22"/>
      <c r="Q22" s="22"/>
      <c r="R22" s="35"/>
    </row>
    <row r="23" spans="1:18" ht="17.45" customHeight="1">
      <c r="A23" s="65"/>
      <c r="B23" s="58"/>
      <c r="C23" s="58"/>
      <c r="D23" s="38" t="s">
        <v>11</v>
      </c>
      <c r="E23" s="6"/>
      <c r="F23" s="6"/>
      <c r="G23" s="6"/>
      <c r="H23" s="6"/>
      <c r="I23" s="41"/>
      <c r="J23" s="41"/>
      <c r="K23" s="41"/>
      <c r="L23" s="42">
        <f t="shared" si="1"/>
        <v>0</v>
      </c>
    </row>
    <row r="24" spans="1:18" ht="15.75" customHeight="1">
      <c r="A24" s="65">
        <v>4</v>
      </c>
      <c r="B24" s="55" t="s">
        <v>12</v>
      </c>
      <c r="C24" s="55" t="s">
        <v>13</v>
      </c>
      <c r="D24" s="38" t="s">
        <v>6</v>
      </c>
      <c r="E24" s="6">
        <f t="shared" ref="E24:K24" si="7">E26+E27+E28+E29</f>
        <v>0</v>
      </c>
      <c r="F24" s="6">
        <f t="shared" si="7"/>
        <v>0</v>
      </c>
      <c r="G24" s="6">
        <f t="shared" si="7"/>
        <v>0</v>
      </c>
      <c r="H24" s="6">
        <f t="shared" si="7"/>
        <v>0</v>
      </c>
      <c r="I24" s="41">
        <f t="shared" si="7"/>
        <v>31138.83</v>
      </c>
      <c r="J24" s="41">
        <f t="shared" si="7"/>
        <v>15862.43</v>
      </c>
      <c r="K24" s="41">
        <f t="shared" si="7"/>
        <v>15862.43</v>
      </c>
      <c r="L24" s="42">
        <f t="shared" si="1"/>
        <v>62863.69</v>
      </c>
    </row>
    <row r="25" spans="1:18" ht="15.75" customHeight="1">
      <c r="A25" s="65"/>
      <c r="B25" s="55"/>
      <c r="C25" s="55"/>
      <c r="D25" s="38" t="s">
        <v>7</v>
      </c>
      <c r="E25" s="6"/>
      <c r="F25" s="6"/>
      <c r="G25" s="6"/>
      <c r="H25" s="6"/>
      <c r="I25" s="41"/>
      <c r="J25" s="41"/>
      <c r="K25" s="41"/>
      <c r="L25" s="42">
        <f t="shared" si="1"/>
        <v>0</v>
      </c>
    </row>
    <row r="26" spans="1:18" ht="15.75" customHeight="1">
      <c r="A26" s="65"/>
      <c r="B26" s="57"/>
      <c r="C26" s="57"/>
      <c r="D26" s="38" t="s">
        <v>8</v>
      </c>
      <c r="E26" s="6">
        <f t="shared" ref="E26:K26" si="8">E33+E40</f>
        <v>0</v>
      </c>
      <c r="F26" s="6">
        <f t="shared" si="8"/>
        <v>0</v>
      </c>
      <c r="G26" s="6">
        <f t="shared" si="8"/>
        <v>0</v>
      </c>
      <c r="H26" s="6">
        <f t="shared" si="8"/>
        <v>0</v>
      </c>
      <c r="I26" s="41">
        <f t="shared" si="8"/>
        <v>7</v>
      </c>
      <c r="J26" s="41">
        <f t="shared" si="8"/>
        <v>6.9</v>
      </c>
      <c r="K26" s="41">
        <f t="shared" si="8"/>
        <v>6.9</v>
      </c>
      <c r="L26" s="42">
        <f t="shared" si="1"/>
        <v>20.8</v>
      </c>
      <c r="M26" s="9"/>
    </row>
    <row r="27" spans="1:18" ht="15.75" customHeight="1">
      <c r="A27" s="65"/>
      <c r="B27" s="57"/>
      <c r="C27" s="57"/>
      <c r="D27" s="38" t="s">
        <v>14</v>
      </c>
      <c r="E27" s="6">
        <f>E34+E41</f>
        <v>0</v>
      </c>
      <c r="F27" s="6"/>
      <c r="G27" s="6">
        <f>G34+G41</f>
        <v>0</v>
      </c>
      <c r="H27" s="6">
        <f t="shared" ref="H27:H28" si="9">H34+H41</f>
        <v>0</v>
      </c>
      <c r="I27" s="41">
        <v>16648.349999999999</v>
      </c>
      <c r="J27" s="41">
        <f t="shared" ref="J27:K27" si="10">J34+J41</f>
        <v>1577.87</v>
      </c>
      <c r="K27" s="41">
        <f t="shared" si="10"/>
        <v>1577.87</v>
      </c>
      <c r="L27" s="42">
        <f>E27+F27+G27+H27+I27+J27+K27</f>
        <v>19804.089999999997</v>
      </c>
      <c r="N27" s="23"/>
      <c r="O27" s="32"/>
      <c r="P27" s="32"/>
      <c r="Q27" s="32"/>
    </row>
    <row r="28" spans="1:18" ht="15.75" customHeight="1">
      <c r="A28" s="65"/>
      <c r="B28" s="57"/>
      <c r="C28" s="57"/>
      <c r="D28" s="38" t="s">
        <v>9</v>
      </c>
      <c r="E28" s="6">
        <f>E35+E42</f>
        <v>0</v>
      </c>
      <c r="F28" s="6"/>
      <c r="G28" s="6">
        <f>G35+G42</f>
        <v>0</v>
      </c>
      <c r="H28" s="6">
        <f t="shared" si="9"/>
        <v>0</v>
      </c>
      <c r="I28" s="41">
        <v>128.4</v>
      </c>
      <c r="J28" s="41">
        <f t="shared" ref="J28:K28" si="11">J35+J42</f>
        <v>700</v>
      </c>
      <c r="K28" s="41">
        <f t="shared" si="11"/>
        <v>700</v>
      </c>
      <c r="L28" s="42">
        <f t="shared" si="1"/>
        <v>1528.4</v>
      </c>
    </row>
    <row r="29" spans="1:18" ht="15.75" customHeight="1">
      <c r="A29" s="65"/>
      <c r="B29" s="57"/>
      <c r="C29" s="57"/>
      <c r="D29" s="38" t="s">
        <v>10</v>
      </c>
      <c r="E29" s="6">
        <f>E36+E43</f>
        <v>0</v>
      </c>
      <c r="F29" s="6"/>
      <c r="G29" s="6">
        <f>G36+G43</f>
        <v>0</v>
      </c>
      <c r="H29" s="6">
        <f>H36+H43</f>
        <v>0</v>
      </c>
      <c r="I29" s="41">
        <v>14355.08</v>
      </c>
      <c r="J29" s="41">
        <f>J36+J43</f>
        <v>13577.66</v>
      </c>
      <c r="K29" s="41">
        <f>K36+K43</f>
        <v>13577.66</v>
      </c>
      <c r="L29" s="42">
        <f t="shared" si="1"/>
        <v>41510.399999999994</v>
      </c>
      <c r="M29" s="9"/>
      <c r="N29" s="18"/>
      <c r="O29" s="18"/>
    </row>
    <row r="30" spans="1:18" ht="15.75" customHeight="1">
      <c r="A30" s="65"/>
      <c r="B30" s="57"/>
      <c r="C30" s="57"/>
      <c r="D30" s="38" t="s">
        <v>11</v>
      </c>
      <c r="E30" s="6"/>
      <c r="F30" s="6"/>
      <c r="G30" s="6"/>
      <c r="H30" s="6"/>
      <c r="I30" s="41"/>
      <c r="J30" s="41"/>
      <c r="K30" s="41"/>
      <c r="L30" s="42">
        <f t="shared" si="1"/>
        <v>0</v>
      </c>
    </row>
    <row r="31" spans="1:18" ht="15.75" hidden="1" customHeight="1">
      <c r="A31" s="65">
        <v>5</v>
      </c>
      <c r="B31" s="53" t="s">
        <v>15</v>
      </c>
      <c r="C31" s="53" t="s">
        <v>16</v>
      </c>
      <c r="D31" s="38" t="s">
        <v>17</v>
      </c>
      <c r="E31" s="6">
        <f t="shared" ref="E31:K31" si="12">E33+E34+E35+E36</f>
        <v>0</v>
      </c>
      <c r="F31" s="6">
        <f t="shared" si="12"/>
        <v>0</v>
      </c>
      <c r="G31" s="6">
        <f t="shared" si="12"/>
        <v>0</v>
      </c>
      <c r="H31" s="6">
        <f t="shared" si="12"/>
        <v>0</v>
      </c>
      <c r="I31" s="41">
        <f>I33+I34+I35+I36</f>
        <v>26834.489999999998</v>
      </c>
      <c r="J31" s="41">
        <f t="shared" si="12"/>
        <v>13267.05</v>
      </c>
      <c r="K31" s="41">
        <f t="shared" si="12"/>
        <v>13267.05</v>
      </c>
      <c r="L31" s="42">
        <f t="shared" si="1"/>
        <v>53368.59</v>
      </c>
      <c r="N31" s="21"/>
    </row>
    <row r="32" spans="1:18" ht="15.75" hidden="1" customHeight="1">
      <c r="A32" s="65"/>
      <c r="B32" s="53"/>
      <c r="C32" s="53"/>
      <c r="D32" s="38" t="s">
        <v>7</v>
      </c>
      <c r="E32" s="6"/>
      <c r="F32" s="6"/>
      <c r="G32" s="6"/>
      <c r="H32" s="6"/>
      <c r="I32" s="41"/>
      <c r="J32" s="41"/>
      <c r="K32" s="41"/>
      <c r="L32" s="42">
        <f t="shared" si="1"/>
        <v>0</v>
      </c>
    </row>
    <row r="33" spans="1:17" ht="15.75" hidden="1" customHeight="1">
      <c r="A33" s="65"/>
      <c r="B33" s="53"/>
      <c r="C33" s="53"/>
      <c r="D33" s="38" t="s">
        <v>8</v>
      </c>
      <c r="E33" s="40">
        <v>0</v>
      </c>
      <c r="F33" s="40"/>
      <c r="G33" s="40"/>
      <c r="H33" s="40"/>
      <c r="I33" s="52">
        <v>7</v>
      </c>
      <c r="J33" s="52">
        <v>6.9</v>
      </c>
      <c r="K33" s="52">
        <v>6.9</v>
      </c>
      <c r="L33" s="50">
        <f t="shared" si="1"/>
        <v>20.8</v>
      </c>
      <c r="N33" s="23"/>
      <c r="O33" s="32"/>
      <c r="P33" s="32"/>
      <c r="Q33" s="32"/>
    </row>
    <row r="34" spans="1:17" ht="15.75" hidden="1" customHeight="1">
      <c r="A34" s="65"/>
      <c r="B34" s="53"/>
      <c r="C34" s="53"/>
      <c r="D34" s="38" t="s">
        <v>14</v>
      </c>
      <c r="E34" s="40"/>
      <c r="F34" s="40"/>
      <c r="G34" s="40"/>
      <c r="H34" s="40"/>
      <c r="I34" s="52">
        <v>14649.92</v>
      </c>
      <c r="J34" s="52">
        <f>1200.53+124.2</f>
        <v>1324.73</v>
      </c>
      <c r="K34" s="52">
        <f>1200.53+124.2</f>
        <v>1324.73</v>
      </c>
      <c r="L34" s="50">
        <f t="shared" si="1"/>
        <v>17299.38</v>
      </c>
    </row>
    <row r="35" spans="1:17" ht="15.75" hidden="1" customHeight="1">
      <c r="A35" s="65"/>
      <c r="B35" s="53"/>
      <c r="C35" s="53"/>
      <c r="D35" s="38" t="s">
        <v>9</v>
      </c>
      <c r="E35" s="40"/>
      <c r="F35" s="40"/>
      <c r="G35" s="40"/>
      <c r="H35" s="40"/>
      <c r="I35" s="52">
        <v>400</v>
      </c>
      <c r="J35" s="52">
        <v>400</v>
      </c>
      <c r="K35" s="52">
        <v>400</v>
      </c>
      <c r="L35" s="50">
        <f t="shared" si="1"/>
        <v>1200</v>
      </c>
      <c r="N35" s="18"/>
      <c r="O35" s="18"/>
    </row>
    <row r="36" spans="1:17" ht="15.75" hidden="1" customHeight="1">
      <c r="A36" s="65"/>
      <c r="B36" s="53"/>
      <c r="C36" s="53"/>
      <c r="D36" s="38" t="s">
        <v>10</v>
      </c>
      <c r="E36" s="40"/>
      <c r="F36" s="40"/>
      <c r="G36" s="40"/>
      <c r="H36" s="40"/>
      <c r="I36" s="52">
        <v>11777.57</v>
      </c>
      <c r="J36" s="52">
        <f>9094.74+130.2+646+128.48+1536</f>
        <v>11535.42</v>
      </c>
      <c r="K36" s="52">
        <f>9094.74+130.2+646+128.48+1536</f>
        <v>11535.42</v>
      </c>
      <c r="L36" s="50">
        <f t="shared" si="1"/>
        <v>34848.409999999996</v>
      </c>
    </row>
    <row r="37" spans="1:17" ht="15.75" hidden="1" customHeight="1">
      <c r="A37" s="65"/>
      <c r="B37" s="53"/>
      <c r="C37" s="53"/>
      <c r="D37" s="38" t="s">
        <v>11</v>
      </c>
      <c r="E37" s="40"/>
      <c r="F37" s="40"/>
      <c r="G37" s="40"/>
      <c r="H37" s="40"/>
      <c r="I37" s="52"/>
      <c r="J37" s="52"/>
      <c r="K37" s="52"/>
      <c r="L37" s="42">
        <f t="shared" si="1"/>
        <v>0</v>
      </c>
    </row>
    <row r="38" spans="1:17" ht="16.5" hidden="1" customHeight="1">
      <c r="A38" s="65">
        <v>6</v>
      </c>
      <c r="B38" s="53" t="s">
        <v>18</v>
      </c>
      <c r="C38" s="53" t="s">
        <v>19</v>
      </c>
      <c r="D38" s="38" t="s">
        <v>6</v>
      </c>
      <c r="E38" s="6">
        <f t="shared" ref="E38:K38" si="13">E40+E41+E42+E43</f>
        <v>0</v>
      </c>
      <c r="F38" s="6">
        <f t="shared" si="13"/>
        <v>0</v>
      </c>
      <c r="G38" s="6">
        <f t="shared" si="13"/>
        <v>0</v>
      </c>
      <c r="H38" s="6">
        <f t="shared" si="13"/>
        <v>0</v>
      </c>
      <c r="I38" s="41">
        <f t="shared" si="13"/>
        <v>3869.92</v>
      </c>
      <c r="J38" s="41">
        <f t="shared" si="13"/>
        <v>2595.38</v>
      </c>
      <c r="K38" s="41">
        <f t="shared" si="13"/>
        <v>2595.38</v>
      </c>
      <c r="L38" s="42">
        <f t="shared" si="1"/>
        <v>9060.68</v>
      </c>
    </row>
    <row r="39" spans="1:17" ht="16.5" hidden="1" customHeight="1">
      <c r="A39" s="65"/>
      <c r="B39" s="53"/>
      <c r="C39" s="53"/>
      <c r="D39" s="38" t="s">
        <v>7</v>
      </c>
      <c r="E39" s="40"/>
      <c r="F39" s="40"/>
      <c r="G39" s="40"/>
      <c r="H39" s="40"/>
      <c r="I39" s="52"/>
      <c r="J39" s="52"/>
      <c r="K39" s="52"/>
      <c r="L39" s="50"/>
    </row>
    <row r="40" spans="1:17" ht="16.5" hidden="1" customHeight="1">
      <c r="A40" s="65"/>
      <c r="B40" s="53"/>
      <c r="C40" s="53"/>
      <c r="D40" s="38" t="s">
        <v>8</v>
      </c>
      <c r="E40" s="40">
        <v>0</v>
      </c>
      <c r="F40" s="40">
        <v>0</v>
      </c>
      <c r="G40" s="40">
        <v>0</v>
      </c>
      <c r="H40" s="40">
        <v>0</v>
      </c>
      <c r="I40" s="52">
        <v>0</v>
      </c>
      <c r="J40" s="52">
        <v>0</v>
      </c>
      <c r="K40" s="52"/>
      <c r="L40" s="50">
        <f>E40+F40+G40+H40+I40+J40</f>
        <v>0</v>
      </c>
      <c r="N40" s="21"/>
      <c r="O40" s="31"/>
      <c r="P40" s="31"/>
      <c r="Q40" s="31"/>
    </row>
    <row r="41" spans="1:17" ht="16.5" hidden="1" customHeight="1">
      <c r="A41" s="65"/>
      <c r="B41" s="53"/>
      <c r="C41" s="54"/>
      <c r="D41" s="38" t="s">
        <v>14</v>
      </c>
      <c r="E41" s="40"/>
      <c r="F41" s="40"/>
      <c r="G41" s="40"/>
      <c r="H41" s="40"/>
      <c r="I41" s="52">
        <v>954.33</v>
      </c>
      <c r="J41" s="52">
        <v>253.14</v>
      </c>
      <c r="K41" s="52">
        <v>253.14</v>
      </c>
      <c r="L41" s="50">
        <f>E41+F41+G41+H41+I41+J41+K41</f>
        <v>1460.6100000000001</v>
      </c>
    </row>
    <row r="42" spans="1:17" ht="16.5" hidden="1" customHeight="1">
      <c r="A42" s="65"/>
      <c r="B42" s="59"/>
      <c r="C42" s="54"/>
      <c r="D42" s="38" t="s">
        <v>9</v>
      </c>
      <c r="E42" s="40"/>
      <c r="F42" s="40"/>
      <c r="G42" s="40"/>
      <c r="H42" s="40"/>
      <c r="I42" s="52">
        <v>300</v>
      </c>
      <c r="J42" s="52">
        <v>300</v>
      </c>
      <c r="K42" s="52">
        <v>300</v>
      </c>
      <c r="L42" s="50">
        <f t="shared" ref="L42:L43" si="14">E42+F42+G42+H42+I42+J42+K42</f>
        <v>900</v>
      </c>
      <c r="N42" s="18"/>
    </row>
    <row r="43" spans="1:17" ht="16.5" hidden="1" customHeight="1">
      <c r="A43" s="65"/>
      <c r="B43" s="59"/>
      <c r="C43" s="54"/>
      <c r="D43" s="38" t="s">
        <v>10</v>
      </c>
      <c r="E43" s="40"/>
      <c r="F43" s="40"/>
      <c r="G43" s="40"/>
      <c r="H43" s="40"/>
      <c r="I43" s="52">
        <v>2615.59</v>
      </c>
      <c r="J43" s="52">
        <f>1911.52+23.72+107</f>
        <v>2042.24</v>
      </c>
      <c r="K43" s="52">
        <f>1911.52+23.72+107</f>
        <v>2042.24</v>
      </c>
      <c r="L43" s="50">
        <f t="shared" si="14"/>
        <v>6700.07</v>
      </c>
    </row>
    <row r="44" spans="1:17" ht="16.5" hidden="1" customHeight="1">
      <c r="A44" s="65"/>
      <c r="B44" s="59"/>
      <c r="C44" s="54"/>
      <c r="D44" s="38" t="s">
        <v>11</v>
      </c>
      <c r="E44" s="40"/>
      <c r="F44" s="40"/>
      <c r="G44" s="40"/>
      <c r="H44" s="40"/>
      <c r="I44" s="52"/>
      <c r="J44" s="52"/>
      <c r="K44" s="52"/>
      <c r="L44" s="50"/>
    </row>
    <row r="45" spans="1:17" ht="20.25" customHeight="1">
      <c r="A45" s="65">
        <v>7</v>
      </c>
      <c r="B45" s="55" t="s">
        <v>20</v>
      </c>
      <c r="C45" s="55" t="s">
        <v>21</v>
      </c>
      <c r="D45" s="38" t="s">
        <v>17</v>
      </c>
      <c r="E45" s="6">
        <f>E47+E48+E49+E50</f>
        <v>0</v>
      </c>
      <c r="F45" s="6">
        <f>F47+F48+F49+F50</f>
        <v>0</v>
      </c>
      <c r="G45" s="6">
        <f>G47+G48+G49+G50</f>
        <v>0</v>
      </c>
      <c r="H45" s="6">
        <f>H49+H50+H48+H47</f>
        <v>0</v>
      </c>
      <c r="I45" s="41">
        <f>I49+I50+I48+I47</f>
        <v>53650.840000000004</v>
      </c>
      <c r="J45" s="41">
        <f>J49+J50+J48</f>
        <v>36258.68</v>
      </c>
      <c r="K45" s="41">
        <f>K49+K50+K48</f>
        <v>36258.68</v>
      </c>
      <c r="L45" s="41">
        <f>L49+L50+L48+L47</f>
        <v>126168.19999999998</v>
      </c>
    </row>
    <row r="46" spans="1:17" ht="20.25" customHeight="1">
      <c r="A46" s="65"/>
      <c r="B46" s="55"/>
      <c r="C46" s="55"/>
      <c r="D46" s="38" t="s">
        <v>22</v>
      </c>
      <c r="E46" s="6"/>
      <c r="F46" s="6"/>
      <c r="G46" s="6"/>
      <c r="H46" s="6"/>
      <c r="I46" s="41"/>
      <c r="J46" s="41"/>
      <c r="K46" s="41"/>
      <c r="L46" s="42"/>
      <c r="N46" s="25"/>
      <c r="O46" s="32"/>
      <c r="P46" s="32"/>
      <c r="Q46" s="32"/>
    </row>
    <row r="47" spans="1:17" ht="20.25" customHeight="1">
      <c r="A47" s="65"/>
      <c r="B47" s="55"/>
      <c r="C47" s="55"/>
      <c r="D47" s="38" t="s">
        <v>8</v>
      </c>
      <c r="E47" s="6">
        <f t="shared" ref="E47:J47" si="15">E54+E61</f>
        <v>0</v>
      </c>
      <c r="F47" s="6">
        <f t="shared" si="15"/>
        <v>0</v>
      </c>
      <c r="G47" s="6">
        <f t="shared" si="15"/>
        <v>0</v>
      </c>
      <c r="H47" s="6">
        <f t="shared" si="15"/>
        <v>0</v>
      </c>
      <c r="I47" s="41">
        <f t="shared" si="15"/>
        <v>5015.3999999999996</v>
      </c>
      <c r="J47" s="41">
        <f t="shared" si="15"/>
        <v>0</v>
      </c>
      <c r="K47" s="41"/>
      <c r="L47" s="42">
        <f>E47+F47+G47+H47+I47</f>
        <v>5015.3999999999996</v>
      </c>
    </row>
    <row r="48" spans="1:17" ht="20.25" customHeight="1">
      <c r="A48" s="65"/>
      <c r="B48" s="55"/>
      <c r="C48" s="55"/>
      <c r="D48" s="38" t="s">
        <v>14</v>
      </c>
      <c r="E48" s="6">
        <f t="shared" ref="E48:H49" si="16">E55+E62</f>
        <v>0</v>
      </c>
      <c r="F48" s="6"/>
      <c r="G48" s="6">
        <f>G55+G62</f>
        <v>0</v>
      </c>
      <c r="H48" s="6">
        <f t="shared" si="16"/>
        <v>0</v>
      </c>
      <c r="I48" s="41">
        <v>18714.080000000002</v>
      </c>
      <c r="J48" s="41">
        <f t="shared" ref="J48:K48" si="17">J55+J62</f>
        <v>1730.19</v>
      </c>
      <c r="K48" s="41">
        <f t="shared" si="17"/>
        <v>1730.19</v>
      </c>
      <c r="L48" s="42">
        <f>E48+F48+G48+H48+I48+J48+K48</f>
        <v>22174.46</v>
      </c>
    </row>
    <row r="49" spans="1:17" ht="20.25" customHeight="1">
      <c r="A49" s="65"/>
      <c r="B49" s="55"/>
      <c r="C49" s="55"/>
      <c r="D49" s="38" t="s">
        <v>9</v>
      </c>
      <c r="E49" s="6">
        <f t="shared" si="16"/>
        <v>0</v>
      </c>
      <c r="F49" s="6">
        <f t="shared" si="16"/>
        <v>0</v>
      </c>
      <c r="G49" s="6">
        <f>G56+G63</f>
        <v>0</v>
      </c>
      <c r="H49" s="6">
        <f t="shared" si="16"/>
        <v>0</v>
      </c>
      <c r="I49" s="41">
        <v>9110.2199999999993</v>
      </c>
      <c r="J49" s="41">
        <f t="shared" ref="J49:K49" si="18">J56+J63</f>
        <v>8200</v>
      </c>
      <c r="K49" s="41">
        <f t="shared" si="18"/>
        <v>8200</v>
      </c>
      <c r="L49" s="42">
        <f>E49+F49+G49+H49+I49+J49+K49</f>
        <v>25510.22</v>
      </c>
      <c r="N49" s="18"/>
    </row>
    <row r="50" spans="1:17" ht="20.25" customHeight="1">
      <c r="A50" s="65"/>
      <c r="B50" s="55"/>
      <c r="C50" s="55"/>
      <c r="D50" s="38" t="s">
        <v>10</v>
      </c>
      <c r="E50" s="6">
        <f>E57+E65</f>
        <v>0</v>
      </c>
      <c r="F50" s="6"/>
      <c r="G50" s="6">
        <f>G57+G65</f>
        <v>0</v>
      </c>
      <c r="H50" s="6">
        <f>H57+H65+H79</f>
        <v>0</v>
      </c>
      <c r="I50" s="41">
        <v>20811.14</v>
      </c>
      <c r="J50" s="41">
        <f t="shared" ref="J50:K50" si="19">J57+J65+J79</f>
        <v>26328.489999999998</v>
      </c>
      <c r="K50" s="41">
        <f t="shared" si="19"/>
        <v>26328.489999999998</v>
      </c>
      <c r="L50" s="42">
        <f>E50+F50+G50+H50+I50+J50+K50</f>
        <v>73468.12</v>
      </c>
      <c r="N50" s="18"/>
    </row>
    <row r="51" spans="1:17" ht="20.25" customHeight="1">
      <c r="A51" s="65"/>
      <c r="B51" s="55"/>
      <c r="C51" s="55"/>
      <c r="D51" s="38" t="s">
        <v>11</v>
      </c>
      <c r="E51" s="40"/>
      <c r="F51" s="40"/>
      <c r="G51" s="40"/>
      <c r="H51" s="40"/>
      <c r="I51" s="52"/>
      <c r="J51" s="52"/>
      <c r="K51" s="52"/>
      <c r="L51" s="50"/>
    </row>
    <row r="52" spans="1:17" ht="17.45" hidden="1" customHeight="1">
      <c r="A52" s="65">
        <v>8</v>
      </c>
      <c r="B52" s="53" t="s">
        <v>15</v>
      </c>
      <c r="C52" s="53" t="s">
        <v>21</v>
      </c>
      <c r="D52" s="38" t="s">
        <v>6</v>
      </c>
      <c r="E52" s="6">
        <f t="shared" ref="E52:G52" si="20">E54+E55+E56+E57</f>
        <v>0</v>
      </c>
      <c r="F52" s="6">
        <f t="shared" si="20"/>
        <v>0</v>
      </c>
      <c r="G52" s="6">
        <f t="shared" si="20"/>
        <v>0</v>
      </c>
      <c r="H52" s="6">
        <f>H54+H55+H56+H57</f>
        <v>0</v>
      </c>
      <c r="I52" s="41">
        <f>I54+I55+I56+I57</f>
        <v>15261.93</v>
      </c>
      <c r="J52" s="41">
        <f>J54+J55+J56+J57</f>
        <v>8153.5599999999995</v>
      </c>
      <c r="K52" s="41">
        <f>K54+K55+K56+K57</f>
        <v>8153.5599999999995</v>
      </c>
      <c r="L52" s="42">
        <f>E52+F52+G52+H52+I52+J52+K52</f>
        <v>31569.049999999996</v>
      </c>
    </row>
    <row r="53" spans="1:17" ht="17.45" hidden="1" customHeight="1">
      <c r="A53" s="65"/>
      <c r="B53" s="53"/>
      <c r="C53" s="53"/>
      <c r="D53" s="38" t="s">
        <v>7</v>
      </c>
      <c r="E53" s="40"/>
      <c r="F53" s="8"/>
      <c r="G53" s="8"/>
      <c r="H53" s="40"/>
      <c r="I53" s="52"/>
      <c r="J53" s="52"/>
      <c r="K53" s="52"/>
      <c r="L53" s="50"/>
    </row>
    <row r="54" spans="1:17" ht="17.45" hidden="1" customHeight="1">
      <c r="A54" s="65"/>
      <c r="B54" s="54"/>
      <c r="C54" s="53"/>
      <c r="D54" s="38" t="s">
        <v>8</v>
      </c>
      <c r="E54" s="40">
        <v>0</v>
      </c>
      <c r="F54" s="40">
        <v>0</v>
      </c>
      <c r="G54" s="40">
        <v>0</v>
      </c>
      <c r="H54" s="40"/>
      <c r="I54" s="52">
        <v>2765.4</v>
      </c>
      <c r="J54" s="52">
        <v>0</v>
      </c>
      <c r="K54" s="52"/>
      <c r="L54" s="50">
        <f>E54+F54+G54+H54+I54+J54+K54</f>
        <v>2765.4</v>
      </c>
    </row>
    <row r="55" spans="1:17" ht="17.45" hidden="1" customHeight="1">
      <c r="A55" s="65"/>
      <c r="B55" s="54"/>
      <c r="C55" s="54"/>
      <c r="D55" s="38" t="s">
        <v>14</v>
      </c>
      <c r="E55" s="40"/>
      <c r="F55" s="40"/>
      <c r="G55" s="40"/>
      <c r="H55" s="40"/>
      <c r="I55" s="52">
        <v>4417.99</v>
      </c>
      <c r="J55" s="52">
        <f>598.38</f>
        <v>598.38</v>
      </c>
      <c r="K55" s="52">
        <f>598.38</f>
        <v>598.38</v>
      </c>
      <c r="L55" s="50">
        <f t="shared" ref="L55:L57" si="21">E55+F55+G55+H55+I55+J55+K55</f>
        <v>5614.75</v>
      </c>
      <c r="N55" s="23"/>
      <c r="O55" s="32"/>
      <c r="P55" s="32"/>
      <c r="Q55" s="32"/>
    </row>
    <row r="56" spans="1:17" ht="17.45" hidden="1" customHeight="1">
      <c r="A56" s="65"/>
      <c r="B56" s="54"/>
      <c r="C56" s="54"/>
      <c r="D56" s="38" t="s">
        <v>9</v>
      </c>
      <c r="E56" s="40"/>
      <c r="F56" s="40"/>
      <c r="G56" s="40"/>
      <c r="H56" s="40"/>
      <c r="I56" s="52">
        <v>2700</v>
      </c>
      <c r="J56" s="52">
        <v>3200</v>
      </c>
      <c r="K56" s="52">
        <v>3200</v>
      </c>
      <c r="L56" s="50">
        <f t="shared" si="21"/>
        <v>9100</v>
      </c>
      <c r="N56" s="18"/>
    </row>
    <row r="57" spans="1:17" ht="17.45" hidden="1" customHeight="1">
      <c r="A57" s="65"/>
      <c r="B57" s="54"/>
      <c r="C57" s="54"/>
      <c r="D57" s="38" t="s">
        <v>10</v>
      </c>
      <c r="E57" s="40"/>
      <c r="F57" s="40"/>
      <c r="G57" s="40"/>
      <c r="H57" s="40"/>
      <c r="I57" s="52">
        <v>5378.54</v>
      </c>
      <c r="J57" s="52">
        <f>3875.73+204+176.51+98.94</f>
        <v>4355.1799999999994</v>
      </c>
      <c r="K57" s="52">
        <f>3875.73+204+176.51+98.94</f>
        <v>4355.1799999999994</v>
      </c>
      <c r="L57" s="50">
        <f t="shared" si="21"/>
        <v>14088.899999999998</v>
      </c>
    </row>
    <row r="58" spans="1:17" ht="17.45" hidden="1" customHeight="1">
      <c r="A58" s="65"/>
      <c r="B58" s="54"/>
      <c r="C58" s="54"/>
      <c r="D58" s="38" t="s">
        <v>11</v>
      </c>
      <c r="E58" s="40"/>
      <c r="F58" s="8"/>
      <c r="G58" s="40"/>
      <c r="H58" s="40"/>
      <c r="I58" s="52"/>
      <c r="J58" s="52"/>
      <c r="K58" s="52"/>
      <c r="L58" s="50"/>
    </row>
    <row r="59" spans="1:17" ht="17.45" hidden="1" customHeight="1">
      <c r="A59" s="65">
        <v>9</v>
      </c>
      <c r="B59" s="53" t="s">
        <v>23</v>
      </c>
      <c r="C59" s="53" t="s">
        <v>24</v>
      </c>
      <c r="D59" s="38" t="s">
        <v>6</v>
      </c>
      <c r="E59" s="6">
        <f>E61+E62+E63+E65</f>
        <v>0</v>
      </c>
      <c r="F59" s="6">
        <f>F62+F61+F63+F65</f>
        <v>0</v>
      </c>
      <c r="G59" s="6">
        <f>G61+G62+G63+G65</f>
        <v>0</v>
      </c>
      <c r="H59" s="6">
        <f>H61+H62+H63+H65</f>
        <v>0</v>
      </c>
      <c r="I59" s="41">
        <f>I61+I62+I63+I65</f>
        <v>34043.72</v>
      </c>
      <c r="J59" s="41">
        <f>J61+J62+J63+J65</f>
        <v>25506.119999999995</v>
      </c>
      <c r="K59" s="41">
        <f>K61+K62+K63+K65</f>
        <v>25506.119999999995</v>
      </c>
      <c r="L59" s="42">
        <f>E59+F59+G59+H59+I59+J59+K59</f>
        <v>85055.959999999992</v>
      </c>
    </row>
    <row r="60" spans="1:17" ht="17.45" hidden="1" customHeight="1">
      <c r="A60" s="65"/>
      <c r="B60" s="53"/>
      <c r="C60" s="53"/>
      <c r="D60" s="38" t="s">
        <v>7</v>
      </c>
      <c r="E60" s="40"/>
      <c r="F60" s="8"/>
      <c r="G60" s="8"/>
      <c r="H60" s="40"/>
      <c r="I60" s="52"/>
      <c r="J60" s="52"/>
      <c r="K60" s="52"/>
      <c r="L60" s="50"/>
    </row>
    <row r="61" spans="1:17" ht="17.45" hidden="1" customHeight="1">
      <c r="A61" s="65"/>
      <c r="B61" s="53"/>
      <c r="C61" s="53"/>
      <c r="D61" s="38" t="s">
        <v>8</v>
      </c>
      <c r="E61" s="40">
        <v>0</v>
      </c>
      <c r="F61" s="40">
        <v>0</v>
      </c>
      <c r="G61" s="40">
        <v>0</v>
      </c>
      <c r="H61" s="40"/>
      <c r="I61" s="52">
        <v>2250</v>
      </c>
      <c r="J61" s="52">
        <v>0</v>
      </c>
      <c r="K61" s="52"/>
      <c r="L61" s="50">
        <f>E61+F61+G61+H61+I61+J61+K61</f>
        <v>2250</v>
      </c>
    </row>
    <row r="62" spans="1:17" ht="17.45" hidden="1" customHeight="1">
      <c r="A62" s="65"/>
      <c r="B62" s="54"/>
      <c r="C62" s="53"/>
      <c r="D62" s="38" t="s">
        <v>14</v>
      </c>
      <c r="E62" s="40"/>
      <c r="F62" s="40"/>
      <c r="G62" s="40"/>
      <c r="H62" s="40"/>
      <c r="I62" s="52">
        <v>13052.05</v>
      </c>
      <c r="J62" s="52">
        <f>1131.81</f>
        <v>1131.81</v>
      </c>
      <c r="K62" s="52">
        <f>1131.81</f>
        <v>1131.81</v>
      </c>
      <c r="L62" s="50">
        <f>E62+F62+G62+H62+I62+J62+K62</f>
        <v>15315.669999999998</v>
      </c>
      <c r="M62" s="43"/>
      <c r="N62" s="23"/>
      <c r="O62" s="32"/>
      <c r="P62" s="32"/>
      <c r="Q62" s="32"/>
    </row>
    <row r="63" spans="1:17" ht="12.75" hidden="1" customHeight="1">
      <c r="A63" s="65"/>
      <c r="B63" s="54"/>
      <c r="C63" s="53"/>
      <c r="D63" s="53" t="s">
        <v>9</v>
      </c>
      <c r="E63" s="68"/>
      <c r="F63" s="68"/>
      <c r="G63" s="68"/>
      <c r="H63" s="68"/>
      <c r="I63" s="67">
        <v>6000</v>
      </c>
      <c r="J63" s="67">
        <v>5000</v>
      </c>
      <c r="K63" s="60">
        <v>5000</v>
      </c>
      <c r="L63" s="64">
        <f>E63+F63+G63+H63+I63+J63+K63</f>
        <v>16000</v>
      </c>
    </row>
    <row r="64" spans="1:17" ht="7.5" hidden="1" customHeight="1">
      <c r="A64" s="65"/>
      <c r="B64" s="54"/>
      <c r="C64" s="53"/>
      <c r="D64" s="53"/>
      <c r="E64" s="68"/>
      <c r="F64" s="68"/>
      <c r="G64" s="68"/>
      <c r="H64" s="68"/>
      <c r="I64" s="67"/>
      <c r="J64" s="67"/>
      <c r="K64" s="61"/>
      <c r="L64" s="64"/>
    </row>
    <row r="65" spans="1:14" ht="17.45" hidden="1" customHeight="1">
      <c r="A65" s="65"/>
      <c r="B65" s="54"/>
      <c r="C65" s="53"/>
      <c r="D65" s="38" t="s">
        <v>10</v>
      </c>
      <c r="E65" s="40"/>
      <c r="F65" s="40"/>
      <c r="G65" s="40"/>
      <c r="H65" s="40"/>
      <c r="I65" s="52">
        <v>12741.67</v>
      </c>
      <c r="J65" s="52">
        <f>7991.47+163.44+192.4+11027</f>
        <v>19374.309999999998</v>
      </c>
      <c r="K65" s="52">
        <f>7991.47+163.44+192.4+11027</f>
        <v>19374.309999999998</v>
      </c>
      <c r="L65" s="50">
        <f>E65+F65+G65+H65+I65+J65+K65</f>
        <v>51490.289999999994</v>
      </c>
      <c r="N65" s="18"/>
    </row>
    <row r="66" spans="1:14" ht="17.45" hidden="1" customHeight="1">
      <c r="A66" s="65"/>
      <c r="B66" s="54"/>
      <c r="C66" s="53"/>
      <c r="D66" s="38" t="s">
        <v>11</v>
      </c>
      <c r="E66" s="40"/>
      <c r="F66" s="40"/>
      <c r="G66" s="40"/>
      <c r="H66" s="40"/>
      <c r="I66" s="52"/>
      <c r="J66" s="52"/>
      <c r="K66" s="52"/>
      <c r="L66" s="50"/>
    </row>
    <row r="67" spans="1:14" ht="16.5" hidden="1" customHeight="1">
      <c r="A67" s="65">
        <v>10</v>
      </c>
      <c r="B67" s="53" t="s">
        <v>25</v>
      </c>
      <c r="C67" s="53" t="s">
        <v>26</v>
      </c>
      <c r="D67" s="38" t="s">
        <v>6</v>
      </c>
      <c r="E67" s="40">
        <v>0</v>
      </c>
      <c r="F67" s="40">
        <v>0</v>
      </c>
      <c r="G67" s="40">
        <v>0</v>
      </c>
      <c r="H67" s="40">
        <v>0</v>
      </c>
      <c r="I67" s="52">
        <v>0</v>
      </c>
      <c r="J67" s="52"/>
      <c r="K67" s="52"/>
      <c r="L67" s="50">
        <f>E67+F67+G67+H67</f>
        <v>0</v>
      </c>
    </row>
    <row r="68" spans="1:14" ht="16.5" hidden="1" customHeight="1">
      <c r="A68" s="65"/>
      <c r="B68" s="53"/>
      <c r="C68" s="53"/>
      <c r="D68" s="38" t="s">
        <v>7</v>
      </c>
      <c r="E68" s="8"/>
      <c r="F68" s="8"/>
      <c r="G68" s="8"/>
      <c r="H68" s="40"/>
      <c r="I68" s="52"/>
      <c r="J68" s="52"/>
      <c r="K68" s="52"/>
      <c r="L68" s="50"/>
    </row>
    <row r="69" spans="1:14" ht="16.5" hidden="1" customHeight="1">
      <c r="A69" s="65"/>
      <c r="B69" s="53"/>
      <c r="C69" s="53"/>
      <c r="D69" s="38" t="s">
        <v>8</v>
      </c>
      <c r="E69" s="40">
        <v>0</v>
      </c>
      <c r="F69" s="40">
        <v>0</v>
      </c>
      <c r="G69" s="40">
        <v>0</v>
      </c>
      <c r="H69" s="40">
        <v>0</v>
      </c>
      <c r="I69" s="52">
        <v>0</v>
      </c>
      <c r="J69" s="52"/>
      <c r="K69" s="52"/>
      <c r="L69" s="50">
        <f>E69+F69+G69+H69</f>
        <v>0</v>
      </c>
    </row>
    <row r="70" spans="1:14" ht="16.5" hidden="1" customHeight="1">
      <c r="A70" s="65"/>
      <c r="B70" s="53"/>
      <c r="C70" s="53"/>
      <c r="D70" s="38" t="s">
        <v>14</v>
      </c>
      <c r="E70" s="40">
        <v>0</v>
      </c>
      <c r="F70" s="40">
        <v>0</v>
      </c>
      <c r="G70" s="40">
        <v>0</v>
      </c>
      <c r="H70" s="40">
        <v>0</v>
      </c>
      <c r="I70" s="52">
        <v>0</v>
      </c>
      <c r="J70" s="52"/>
      <c r="K70" s="52"/>
      <c r="L70" s="50">
        <f t="shared" ref="L70:L72" si="22">E70+F70+G70+H70</f>
        <v>0</v>
      </c>
    </row>
    <row r="71" spans="1:14" ht="16.5" hidden="1" customHeight="1">
      <c r="A71" s="65"/>
      <c r="B71" s="53"/>
      <c r="C71" s="53"/>
      <c r="D71" s="38" t="s">
        <v>9</v>
      </c>
      <c r="E71" s="40">
        <v>0</v>
      </c>
      <c r="F71" s="40">
        <v>0</v>
      </c>
      <c r="G71" s="40">
        <v>0</v>
      </c>
      <c r="H71" s="40">
        <v>0</v>
      </c>
      <c r="I71" s="52">
        <v>0</v>
      </c>
      <c r="J71" s="52"/>
      <c r="K71" s="52"/>
      <c r="L71" s="50">
        <f t="shared" si="22"/>
        <v>0</v>
      </c>
    </row>
    <row r="72" spans="1:14" ht="16.5" hidden="1" customHeight="1">
      <c r="A72" s="65"/>
      <c r="B72" s="53"/>
      <c r="C72" s="53"/>
      <c r="D72" s="38" t="s">
        <v>10</v>
      </c>
      <c r="E72" s="40">
        <v>0</v>
      </c>
      <c r="F72" s="40">
        <v>0</v>
      </c>
      <c r="G72" s="40">
        <v>0</v>
      </c>
      <c r="H72" s="40">
        <v>0</v>
      </c>
      <c r="I72" s="52">
        <v>0</v>
      </c>
      <c r="J72" s="52"/>
      <c r="K72" s="52"/>
      <c r="L72" s="50">
        <f t="shared" si="22"/>
        <v>0</v>
      </c>
    </row>
    <row r="73" spans="1:14" ht="16.5" hidden="1" customHeight="1">
      <c r="A73" s="65"/>
      <c r="B73" s="53"/>
      <c r="C73" s="53"/>
      <c r="D73" s="38" t="s">
        <v>11</v>
      </c>
      <c r="E73" s="8"/>
      <c r="F73" s="8"/>
      <c r="G73" s="8"/>
      <c r="H73" s="40"/>
      <c r="I73" s="52"/>
      <c r="J73" s="52"/>
      <c r="K73" s="52"/>
      <c r="L73" s="50"/>
    </row>
    <row r="74" spans="1:14" ht="18" hidden="1" customHeight="1">
      <c r="A74" s="65">
        <v>11</v>
      </c>
      <c r="B74" s="53" t="s">
        <v>27</v>
      </c>
      <c r="C74" s="53" t="s">
        <v>28</v>
      </c>
      <c r="D74" s="38" t="s">
        <v>6</v>
      </c>
      <c r="E74" s="6">
        <f>SUM(E76:E80)</f>
        <v>0</v>
      </c>
      <c r="F74" s="6">
        <f t="shared" ref="F74:L74" si="23">SUM(F76:F80)</f>
        <v>0</v>
      </c>
      <c r="G74" s="6">
        <f t="shared" si="23"/>
        <v>0</v>
      </c>
      <c r="H74" s="6">
        <f t="shared" si="23"/>
        <v>0</v>
      </c>
      <c r="I74" s="41">
        <f t="shared" si="23"/>
        <v>2599</v>
      </c>
      <c r="J74" s="41">
        <f t="shared" si="23"/>
        <v>2599</v>
      </c>
      <c r="K74" s="41">
        <f t="shared" si="23"/>
        <v>2599</v>
      </c>
      <c r="L74" s="41">
        <f t="shared" si="23"/>
        <v>7797</v>
      </c>
    </row>
    <row r="75" spans="1:14" ht="18" hidden="1" customHeight="1">
      <c r="A75" s="65"/>
      <c r="B75" s="53"/>
      <c r="C75" s="53"/>
      <c r="D75" s="38" t="s">
        <v>7</v>
      </c>
      <c r="E75" s="8"/>
      <c r="F75" s="8"/>
      <c r="G75" s="8"/>
      <c r="H75" s="40"/>
      <c r="I75" s="52"/>
      <c r="J75" s="52"/>
      <c r="K75" s="52"/>
      <c r="L75" s="50"/>
    </row>
    <row r="76" spans="1:14" ht="18" hidden="1" customHeight="1">
      <c r="A76" s="65"/>
      <c r="B76" s="53"/>
      <c r="C76" s="53"/>
      <c r="D76" s="38" t="s">
        <v>8</v>
      </c>
      <c r="E76" s="40">
        <v>0</v>
      </c>
      <c r="F76" s="40">
        <v>0</v>
      </c>
      <c r="G76" s="40">
        <v>0</v>
      </c>
      <c r="H76" s="40">
        <v>0</v>
      </c>
      <c r="I76" s="52">
        <v>0</v>
      </c>
      <c r="J76" s="52"/>
      <c r="K76" s="52"/>
      <c r="L76" s="50">
        <f>E76+F76+G76+H76</f>
        <v>0</v>
      </c>
    </row>
    <row r="77" spans="1:14" ht="18" hidden="1" customHeight="1">
      <c r="A77" s="65"/>
      <c r="B77" s="53"/>
      <c r="C77" s="53"/>
      <c r="D77" s="38" t="s">
        <v>14</v>
      </c>
      <c r="E77" s="40">
        <v>0</v>
      </c>
      <c r="F77" s="40">
        <v>0</v>
      </c>
      <c r="G77" s="40">
        <v>0</v>
      </c>
      <c r="H77" s="40">
        <v>0</v>
      </c>
      <c r="I77" s="52">
        <v>0</v>
      </c>
      <c r="J77" s="52"/>
      <c r="K77" s="52"/>
      <c r="L77" s="50">
        <f t="shared" ref="L77:L78" si="24">E77+F77+G77+H77</f>
        <v>0</v>
      </c>
    </row>
    <row r="78" spans="1:14" ht="18" hidden="1" customHeight="1">
      <c r="A78" s="65"/>
      <c r="B78" s="54"/>
      <c r="C78" s="54"/>
      <c r="D78" s="38" t="s">
        <v>9</v>
      </c>
      <c r="E78" s="40">
        <v>0</v>
      </c>
      <c r="F78" s="40">
        <v>0</v>
      </c>
      <c r="G78" s="40">
        <v>0</v>
      </c>
      <c r="H78" s="40">
        <v>0</v>
      </c>
      <c r="I78" s="52">
        <v>0</v>
      </c>
      <c r="J78" s="52"/>
      <c r="K78" s="52"/>
      <c r="L78" s="50">
        <f t="shared" si="24"/>
        <v>0</v>
      </c>
    </row>
    <row r="79" spans="1:14" ht="18" hidden="1" customHeight="1">
      <c r="A79" s="65"/>
      <c r="B79" s="54"/>
      <c r="C79" s="54"/>
      <c r="D79" s="38" t="s">
        <v>10</v>
      </c>
      <c r="E79" s="40">
        <v>0</v>
      </c>
      <c r="F79" s="40">
        <v>0</v>
      </c>
      <c r="G79" s="40">
        <v>0</v>
      </c>
      <c r="H79" s="40"/>
      <c r="I79" s="52">
        <v>2599</v>
      </c>
      <c r="J79" s="52">
        <v>2599</v>
      </c>
      <c r="K79" s="52">
        <v>2599</v>
      </c>
      <c r="L79" s="50">
        <f>SUM(E79:K79)</f>
        <v>7797</v>
      </c>
    </row>
    <row r="80" spans="1:14" ht="18" hidden="1" customHeight="1">
      <c r="A80" s="65"/>
      <c r="B80" s="54"/>
      <c r="C80" s="54"/>
      <c r="D80" s="38" t="s">
        <v>11</v>
      </c>
      <c r="E80" s="40"/>
      <c r="F80" s="40"/>
      <c r="G80" s="40"/>
      <c r="H80" s="40"/>
      <c r="I80" s="52"/>
      <c r="J80" s="52"/>
      <c r="K80" s="52"/>
      <c r="L80" s="50"/>
    </row>
    <row r="81" spans="1:17" ht="16.5" customHeight="1">
      <c r="A81" s="65">
        <v>12</v>
      </c>
      <c r="B81" s="55" t="s">
        <v>29</v>
      </c>
      <c r="C81" s="55" t="s">
        <v>30</v>
      </c>
      <c r="D81" s="38" t="s">
        <v>6</v>
      </c>
      <c r="E81" s="7">
        <f>E83+E84+E85+E86</f>
        <v>0</v>
      </c>
      <c r="F81" s="7">
        <f>F83+F84+F85+F86</f>
        <v>0</v>
      </c>
      <c r="G81" s="7">
        <f>G83+G84+G85+G86</f>
        <v>0</v>
      </c>
      <c r="H81" s="7">
        <f>H83+H84+H85+H86</f>
        <v>0</v>
      </c>
      <c r="I81" s="42">
        <f t="shared" ref="I81:K81" si="25">I83+I84+I85+I86</f>
        <v>51167.29</v>
      </c>
      <c r="J81" s="42">
        <f t="shared" si="25"/>
        <v>43607.79</v>
      </c>
      <c r="K81" s="42">
        <f t="shared" si="25"/>
        <v>43607.79</v>
      </c>
      <c r="L81" s="42">
        <f>E81+F81+G81+H81+I81+J81+K81</f>
        <v>138382.87</v>
      </c>
    </row>
    <row r="82" spans="1:17" ht="16.5" customHeight="1">
      <c r="A82" s="65"/>
      <c r="B82" s="55"/>
      <c r="C82" s="55"/>
      <c r="D82" s="38" t="s">
        <v>7</v>
      </c>
      <c r="E82" s="37"/>
      <c r="F82" s="11"/>
      <c r="G82" s="11"/>
      <c r="H82" s="37"/>
      <c r="I82" s="50"/>
      <c r="J82" s="50"/>
      <c r="K82" s="50"/>
      <c r="L82" s="50"/>
      <c r="N82" s="26"/>
      <c r="O82" s="33"/>
      <c r="P82" s="33"/>
      <c r="Q82" s="33"/>
    </row>
    <row r="83" spans="1:17" ht="16.5" customHeight="1">
      <c r="A83" s="65"/>
      <c r="B83" s="55"/>
      <c r="C83" s="55"/>
      <c r="D83" s="38" t="s">
        <v>8</v>
      </c>
      <c r="E83" s="12">
        <f>E90+E97+E104</f>
        <v>0</v>
      </c>
      <c r="F83" s="12">
        <f t="shared" ref="F83:H83" si="26">F90+F97+F104</f>
        <v>0</v>
      </c>
      <c r="G83" s="12">
        <f t="shared" si="26"/>
        <v>0</v>
      </c>
      <c r="H83" s="12">
        <f t="shared" si="26"/>
        <v>0</v>
      </c>
      <c r="I83" s="47">
        <f t="shared" ref="I83:J83" si="27">I90+I97+I104</f>
        <v>0</v>
      </c>
      <c r="J83" s="47">
        <f t="shared" si="27"/>
        <v>0</v>
      </c>
      <c r="K83" s="47"/>
      <c r="L83" s="50">
        <f>E83+F83+G83+H83+I83</f>
        <v>0</v>
      </c>
      <c r="O83" s="34"/>
      <c r="P83" s="34"/>
    </row>
    <row r="84" spans="1:17" ht="16.5" customHeight="1">
      <c r="A84" s="65"/>
      <c r="B84" s="55"/>
      <c r="C84" s="55"/>
      <c r="D84" s="38" t="s">
        <v>14</v>
      </c>
      <c r="E84" s="7">
        <f>E91+E98+E105</f>
        <v>0</v>
      </c>
      <c r="F84" s="7"/>
      <c r="G84" s="7">
        <f>G91+G98+G105</f>
        <v>0</v>
      </c>
      <c r="H84" s="7">
        <f t="shared" ref="H84" si="28">H91+H98+H105</f>
        <v>0</v>
      </c>
      <c r="I84" s="42">
        <v>10074.11</v>
      </c>
      <c r="J84" s="42">
        <f t="shared" ref="J84:K84" si="29">J91+J98+J105</f>
        <v>2816.15</v>
      </c>
      <c r="K84" s="42">
        <f t="shared" si="29"/>
        <v>2816.15</v>
      </c>
      <c r="L84" s="42">
        <f>E84+F84+G84+H84+I84+J84+K84</f>
        <v>15706.41</v>
      </c>
      <c r="O84" s="34"/>
      <c r="P84" s="34"/>
    </row>
    <row r="85" spans="1:17" ht="16.5" customHeight="1">
      <c r="A85" s="65"/>
      <c r="B85" s="55"/>
      <c r="C85" s="55"/>
      <c r="D85" s="38" t="s">
        <v>9</v>
      </c>
      <c r="E85" s="7">
        <f>E92+E99+E106</f>
        <v>0</v>
      </c>
      <c r="F85" s="7">
        <f t="shared" ref="F85:H85" si="30">F92+F99+F106</f>
        <v>0</v>
      </c>
      <c r="G85" s="7">
        <f>G92+G99+G106</f>
        <v>0</v>
      </c>
      <c r="H85" s="7">
        <f t="shared" si="30"/>
        <v>0</v>
      </c>
      <c r="I85" s="42">
        <v>1608.39</v>
      </c>
      <c r="J85" s="42">
        <f t="shared" ref="J85:K85" si="31">J92+J99+J106</f>
        <v>2400</v>
      </c>
      <c r="K85" s="42">
        <f t="shared" si="31"/>
        <v>2400</v>
      </c>
      <c r="L85" s="42">
        <f>E85+F85+G85+H85+I85+J85+K85</f>
        <v>6408.39</v>
      </c>
      <c r="M85" s="9"/>
      <c r="N85" s="18"/>
      <c r="O85" s="34"/>
      <c r="P85" s="34"/>
    </row>
    <row r="86" spans="1:17" ht="16.5" customHeight="1">
      <c r="A86" s="65"/>
      <c r="B86" s="55"/>
      <c r="C86" s="55"/>
      <c r="D86" s="38" t="s">
        <v>10</v>
      </c>
      <c r="E86" s="7">
        <f>E93+E100+E107</f>
        <v>0</v>
      </c>
      <c r="F86" s="7"/>
      <c r="G86" s="7">
        <f>G93+G100+G107</f>
        <v>0</v>
      </c>
      <c r="H86" s="7">
        <f t="shared" ref="H86" si="32">H93+H100+H107</f>
        <v>0</v>
      </c>
      <c r="I86" s="42">
        <v>39484.79</v>
      </c>
      <c r="J86" s="42">
        <f t="shared" ref="J86:K86" si="33">J93+J100+J107</f>
        <v>38391.64</v>
      </c>
      <c r="K86" s="42">
        <f t="shared" si="33"/>
        <v>38391.64</v>
      </c>
      <c r="L86" s="42">
        <f>E86+F86+G86+H86+I86+J86+K86</f>
        <v>116268.06999999999</v>
      </c>
      <c r="O86" s="34"/>
      <c r="P86" s="34"/>
    </row>
    <row r="87" spans="1:17" ht="16.5" customHeight="1">
      <c r="A87" s="65"/>
      <c r="B87" s="55"/>
      <c r="C87" s="55"/>
      <c r="D87" s="38" t="s">
        <v>11</v>
      </c>
      <c r="E87" s="37"/>
      <c r="F87" s="37"/>
      <c r="G87" s="37"/>
      <c r="H87" s="37"/>
      <c r="I87" s="50"/>
      <c r="J87" s="50"/>
      <c r="K87" s="50"/>
      <c r="L87" s="50"/>
      <c r="O87" s="34"/>
      <c r="P87" s="34"/>
    </row>
    <row r="88" spans="1:17" ht="15.75" hidden="1" customHeight="1">
      <c r="A88" s="65">
        <v>13</v>
      </c>
      <c r="B88" s="53" t="s">
        <v>15</v>
      </c>
      <c r="C88" s="53" t="s">
        <v>31</v>
      </c>
      <c r="D88" s="38" t="s">
        <v>6</v>
      </c>
      <c r="E88" s="6">
        <f>E90+E91+E92+E93</f>
        <v>0</v>
      </c>
      <c r="F88" s="6">
        <f>F90+F91+F92+F93</f>
        <v>0</v>
      </c>
      <c r="G88" s="6">
        <f>G90+G91+G92+G93</f>
        <v>0</v>
      </c>
      <c r="H88" s="6">
        <f>H90+H92+H93+H91</f>
        <v>0</v>
      </c>
      <c r="I88" s="41">
        <f>I90+I92+I93+I91</f>
        <v>48973.82</v>
      </c>
      <c r="J88" s="41">
        <f>J90+J92+J93+J91</f>
        <v>43607.79</v>
      </c>
      <c r="K88" s="41">
        <f>K90+K92+K93+K91</f>
        <v>43607.79</v>
      </c>
      <c r="L88" s="42">
        <f>E88+F88+G88+H88+I88+J88+K88</f>
        <v>136189.4</v>
      </c>
      <c r="O88" s="34"/>
      <c r="P88" s="34"/>
    </row>
    <row r="89" spans="1:17" ht="15.75" hidden="1" customHeight="1">
      <c r="A89" s="65"/>
      <c r="B89" s="54"/>
      <c r="C89" s="53"/>
      <c r="D89" s="38" t="s">
        <v>7</v>
      </c>
      <c r="E89" s="40"/>
      <c r="F89" s="8"/>
      <c r="G89" s="8"/>
      <c r="H89" s="40"/>
      <c r="I89" s="52"/>
      <c r="J89" s="52"/>
      <c r="K89" s="52"/>
      <c r="L89" s="50"/>
      <c r="O89" s="34"/>
      <c r="P89" s="34"/>
    </row>
    <row r="90" spans="1:17" ht="15.75" hidden="1" customHeight="1">
      <c r="A90" s="65"/>
      <c r="B90" s="54"/>
      <c r="C90" s="53"/>
      <c r="D90" s="38" t="s">
        <v>8</v>
      </c>
      <c r="E90" s="40">
        <v>0</v>
      </c>
      <c r="F90" s="40">
        <v>0</v>
      </c>
      <c r="G90" s="40">
        <v>0</v>
      </c>
      <c r="H90" s="40">
        <v>0</v>
      </c>
      <c r="I90" s="52">
        <v>0</v>
      </c>
      <c r="J90" s="52">
        <v>0</v>
      </c>
      <c r="K90" s="52"/>
      <c r="L90" s="50">
        <f>E90+F90+G90+H90+I90+J90</f>
        <v>0</v>
      </c>
      <c r="O90" s="34"/>
      <c r="P90" s="34"/>
    </row>
    <row r="91" spans="1:17" ht="15.75" hidden="1" customHeight="1">
      <c r="A91" s="65"/>
      <c r="B91" s="54"/>
      <c r="C91" s="53"/>
      <c r="D91" s="38" t="s">
        <v>14</v>
      </c>
      <c r="E91" s="40"/>
      <c r="F91" s="40"/>
      <c r="G91" s="40"/>
      <c r="H91" s="40"/>
      <c r="I91" s="52">
        <v>8096</v>
      </c>
      <c r="J91" s="52">
        <f>2816.15</f>
        <v>2816.15</v>
      </c>
      <c r="K91" s="52">
        <f>2816.15</f>
        <v>2816.15</v>
      </c>
      <c r="L91" s="50">
        <f>E91+F91+G91+H91+I91+J91+K91</f>
        <v>13728.3</v>
      </c>
      <c r="N91" s="21"/>
      <c r="O91" s="31"/>
      <c r="P91" s="31"/>
    </row>
    <row r="92" spans="1:17" ht="15.75" hidden="1" customHeight="1">
      <c r="A92" s="65"/>
      <c r="B92" s="54"/>
      <c r="C92" s="53"/>
      <c r="D92" s="38" t="s">
        <v>9</v>
      </c>
      <c r="E92" s="40"/>
      <c r="F92" s="40"/>
      <c r="G92" s="40"/>
      <c r="H92" s="40"/>
      <c r="I92" s="52">
        <v>2400</v>
      </c>
      <c r="J92" s="52">
        <v>2400</v>
      </c>
      <c r="K92" s="52">
        <v>2400</v>
      </c>
      <c r="L92" s="50">
        <f>E92+F92+G92+H92+I92+J92+K92</f>
        <v>7200</v>
      </c>
      <c r="N92" s="18"/>
      <c r="O92" s="34"/>
      <c r="P92" s="34"/>
    </row>
    <row r="93" spans="1:17" ht="15.75" hidden="1" customHeight="1">
      <c r="A93" s="65"/>
      <c r="B93" s="54"/>
      <c r="C93" s="53"/>
      <c r="D93" s="38" t="s">
        <v>10</v>
      </c>
      <c r="E93" s="40"/>
      <c r="F93" s="40"/>
      <c r="G93" s="40"/>
      <c r="H93" s="40"/>
      <c r="I93" s="52">
        <v>38477.82</v>
      </c>
      <c r="J93" s="52">
        <f>8218.18+1876.37+117.18+27.97+8517.7+433.9+19200.34</f>
        <v>38391.64</v>
      </c>
      <c r="K93" s="52">
        <f>8218.18+1876.37+117.18+27.97+8517.7+433.9+19200.34</f>
        <v>38391.64</v>
      </c>
      <c r="L93" s="50">
        <f>E93+F93+G93+H93+I93+J93+K93</f>
        <v>115261.09999999999</v>
      </c>
    </row>
    <row r="94" spans="1:17" ht="15.75" hidden="1" customHeight="1">
      <c r="A94" s="65"/>
      <c r="B94" s="54"/>
      <c r="C94" s="53"/>
      <c r="D94" s="38" t="s">
        <v>11</v>
      </c>
      <c r="E94" s="40"/>
      <c r="F94" s="40"/>
      <c r="G94" s="40"/>
      <c r="H94" s="40"/>
      <c r="I94" s="52"/>
      <c r="J94" s="52"/>
      <c r="K94" s="52"/>
      <c r="L94" s="50"/>
    </row>
    <row r="95" spans="1:17" ht="18" hidden="1" customHeight="1">
      <c r="B95" s="53" t="s">
        <v>18</v>
      </c>
      <c r="C95" s="53" t="s">
        <v>32</v>
      </c>
      <c r="D95" s="38" t="s">
        <v>6</v>
      </c>
      <c r="E95" s="6">
        <f>E97+E98+E99+E100</f>
        <v>0</v>
      </c>
      <c r="F95" s="6">
        <f>F97+F98+F99+F100</f>
        <v>0</v>
      </c>
      <c r="G95" s="6">
        <f>G97+G98+G99+G100</f>
        <v>0</v>
      </c>
      <c r="H95" s="6">
        <f>H97+H98+H99+H100</f>
        <v>0</v>
      </c>
      <c r="I95" s="41">
        <f>I97+I98+I99+I100</f>
        <v>0</v>
      </c>
      <c r="J95" s="41"/>
      <c r="K95" s="41"/>
      <c r="L95" s="42">
        <f>E95+F95+G95+H95+I95</f>
        <v>0</v>
      </c>
    </row>
    <row r="96" spans="1:17" ht="18" hidden="1" customHeight="1">
      <c r="B96" s="54"/>
      <c r="C96" s="53"/>
      <c r="D96" s="38" t="s">
        <v>7</v>
      </c>
      <c r="E96" s="40"/>
      <c r="F96" s="40"/>
      <c r="G96" s="40"/>
      <c r="H96" s="40"/>
      <c r="I96" s="52"/>
      <c r="J96" s="52"/>
      <c r="K96" s="52"/>
      <c r="L96" s="50"/>
    </row>
    <row r="97" spans="2:12" ht="18" hidden="1" customHeight="1">
      <c r="B97" s="54"/>
      <c r="C97" s="53"/>
      <c r="D97" s="38" t="s">
        <v>8</v>
      </c>
      <c r="E97" s="40">
        <v>0</v>
      </c>
      <c r="F97" s="40">
        <v>0</v>
      </c>
      <c r="G97" s="40">
        <v>0</v>
      </c>
      <c r="H97" s="40">
        <v>0</v>
      </c>
      <c r="I97" s="52">
        <v>0</v>
      </c>
      <c r="J97" s="52"/>
      <c r="K97" s="52"/>
      <c r="L97" s="50">
        <f>E97+F97+G97+H97+I97</f>
        <v>0</v>
      </c>
    </row>
    <row r="98" spans="2:12" ht="18" hidden="1" customHeight="1">
      <c r="B98" s="54"/>
      <c r="C98" s="53"/>
      <c r="D98" s="38" t="s">
        <v>14</v>
      </c>
      <c r="E98" s="40">
        <v>0</v>
      </c>
      <c r="F98" s="40">
        <v>0</v>
      </c>
      <c r="G98" s="40">
        <v>0</v>
      </c>
      <c r="H98" s="40">
        <v>0</v>
      </c>
      <c r="I98" s="52">
        <v>0</v>
      </c>
      <c r="J98" s="52"/>
      <c r="K98" s="52"/>
      <c r="L98" s="50">
        <f t="shared" ref="L98:L99" si="34">E98+F98+G98+H98+I98</f>
        <v>0</v>
      </c>
    </row>
    <row r="99" spans="2:12" ht="18" hidden="1" customHeight="1">
      <c r="B99" s="54"/>
      <c r="C99" s="53"/>
      <c r="D99" s="38" t="s">
        <v>9</v>
      </c>
      <c r="E99" s="40">
        <v>0</v>
      </c>
      <c r="F99" s="40">
        <v>0</v>
      </c>
      <c r="G99" s="40">
        <v>0</v>
      </c>
      <c r="H99" s="40">
        <v>0</v>
      </c>
      <c r="I99" s="52">
        <v>0</v>
      </c>
      <c r="J99" s="52"/>
      <c r="K99" s="52"/>
      <c r="L99" s="50">
        <f t="shared" si="34"/>
        <v>0</v>
      </c>
    </row>
    <row r="100" spans="2:12" ht="18" hidden="1" customHeight="1">
      <c r="B100" s="54"/>
      <c r="C100" s="53"/>
      <c r="D100" s="38" t="s">
        <v>10</v>
      </c>
      <c r="E100" s="40"/>
      <c r="F100" s="40">
        <v>0</v>
      </c>
      <c r="G100" s="40">
        <v>0</v>
      </c>
      <c r="H100" s="40">
        <v>0</v>
      </c>
      <c r="I100" s="52">
        <v>0</v>
      </c>
      <c r="J100" s="52"/>
      <c r="K100" s="52"/>
      <c r="L100" s="50">
        <f>E100+F100+G100+H100+I100</f>
        <v>0</v>
      </c>
    </row>
    <row r="101" spans="2:12" ht="18" hidden="1" customHeight="1">
      <c r="B101" s="54"/>
      <c r="C101" s="53"/>
      <c r="D101" s="38" t="s">
        <v>11</v>
      </c>
      <c r="E101" s="40"/>
      <c r="F101" s="40"/>
      <c r="G101" s="40"/>
      <c r="H101" s="40"/>
      <c r="I101" s="52"/>
      <c r="J101" s="52"/>
      <c r="K101" s="52"/>
      <c r="L101" s="50"/>
    </row>
    <row r="102" spans="2:12" hidden="1">
      <c r="B102" s="53" t="s">
        <v>33</v>
      </c>
      <c r="C102" s="53" t="s">
        <v>34</v>
      </c>
      <c r="D102" s="38" t="s">
        <v>6</v>
      </c>
      <c r="E102" s="6">
        <f>E104+E105+E106+E107</f>
        <v>0</v>
      </c>
      <c r="F102" s="6">
        <f t="shared" ref="F102:H102" si="35">F104+F105+F106+F107</f>
        <v>0</v>
      </c>
      <c r="G102" s="6">
        <f t="shared" si="35"/>
        <v>0</v>
      </c>
      <c r="H102" s="6">
        <f t="shared" si="35"/>
        <v>0</v>
      </c>
      <c r="I102" s="41">
        <f t="shared" ref="I102" si="36">I104+I105+I106+I107</f>
        <v>0</v>
      </c>
      <c r="J102" s="41"/>
      <c r="K102" s="41"/>
      <c r="L102" s="42">
        <f>E102+F102+G102+H102</f>
        <v>0</v>
      </c>
    </row>
    <row r="103" spans="2:12" ht="18" hidden="1" customHeight="1">
      <c r="B103" s="53"/>
      <c r="C103" s="53"/>
      <c r="D103" s="38" t="s">
        <v>7</v>
      </c>
      <c r="E103" s="8"/>
      <c r="F103" s="8"/>
      <c r="G103" s="8"/>
      <c r="H103" s="6"/>
      <c r="I103" s="41"/>
      <c r="J103" s="41"/>
      <c r="K103" s="41"/>
      <c r="L103" s="42"/>
    </row>
    <row r="104" spans="2:12" ht="18" hidden="1" customHeight="1">
      <c r="B104" s="53"/>
      <c r="C104" s="53"/>
      <c r="D104" s="38" t="s">
        <v>35</v>
      </c>
      <c r="E104" s="40">
        <v>0</v>
      </c>
      <c r="F104" s="40">
        <v>0</v>
      </c>
      <c r="G104" s="40">
        <v>0</v>
      </c>
      <c r="H104" s="40">
        <v>0</v>
      </c>
      <c r="I104" s="52">
        <v>0</v>
      </c>
      <c r="J104" s="52"/>
      <c r="K104" s="52"/>
      <c r="L104" s="52">
        <f>E104+F104+G104+H104</f>
        <v>0</v>
      </c>
    </row>
    <row r="105" spans="2:12" ht="18" hidden="1" customHeight="1">
      <c r="B105" s="53"/>
      <c r="C105" s="53"/>
      <c r="D105" s="38" t="s">
        <v>14</v>
      </c>
      <c r="E105" s="37"/>
      <c r="F105" s="40">
        <v>0</v>
      </c>
      <c r="G105" s="40">
        <v>0</v>
      </c>
      <c r="H105" s="40">
        <v>0</v>
      </c>
      <c r="I105" s="52">
        <v>0</v>
      </c>
      <c r="J105" s="52"/>
      <c r="K105" s="52"/>
      <c r="L105" s="50">
        <f>E105+F105+G105+H105</f>
        <v>0</v>
      </c>
    </row>
    <row r="106" spans="2:12" ht="18" hidden="1" customHeight="1">
      <c r="B106" s="53"/>
      <c r="C106" s="54"/>
      <c r="D106" s="38" t="s">
        <v>36</v>
      </c>
      <c r="E106" s="37">
        <v>0</v>
      </c>
      <c r="F106" s="40">
        <v>0</v>
      </c>
      <c r="G106" s="40">
        <v>0</v>
      </c>
      <c r="H106" s="40">
        <v>0</v>
      </c>
      <c r="I106" s="52">
        <v>0</v>
      </c>
      <c r="J106" s="52"/>
      <c r="K106" s="52"/>
      <c r="L106" s="50">
        <f t="shared" ref="L106:L107" si="37">E106+F106+G106+H106</f>
        <v>0</v>
      </c>
    </row>
    <row r="107" spans="2:12" ht="18" hidden="1" customHeight="1">
      <c r="B107" s="53"/>
      <c r="C107" s="54"/>
      <c r="D107" s="38" t="s">
        <v>10</v>
      </c>
      <c r="E107" s="40"/>
      <c r="F107" s="40">
        <v>0</v>
      </c>
      <c r="G107" s="40">
        <v>0</v>
      </c>
      <c r="H107" s="40">
        <v>0</v>
      </c>
      <c r="I107" s="52">
        <v>0</v>
      </c>
      <c r="J107" s="52"/>
      <c r="K107" s="52"/>
      <c r="L107" s="50">
        <f t="shared" si="37"/>
        <v>0</v>
      </c>
    </row>
    <row r="108" spans="2:12" ht="18" hidden="1" customHeight="1">
      <c r="B108" s="53"/>
      <c r="C108" s="54"/>
      <c r="D108" s="38" t="s">
        <v>11</v>
      </c>
      <c r="E108" s="8"/>
      <c r="F108" s="8"/>
      <c r="G108" s="8"/>
      <c r="H108" s="40"/>
      <c r="I108" s="52"/>
      <c r="J108" s="52"/>
      <c r="K108" s="52"/>
      <c r="L108" s="50"/>
    </row>
    <row r="109" spans="2:12" ht="15.75" customHeight="1">
      <c r="B109" s="55" t="s">
        <v>37</v>
      </c>
      <c r="C109" s="55" t="s">
        <v>38</v>
      </c>
      <c r="D109" s="38" t="s">
        <v>6</v>
      </c>
      <c r="E109" s="6">
        <f t="shared" ref="E109:K109" si="38">E111+E112+E113+E114</f>
        <v>0</v>
      </c>
      <c r="F109" s="6">
        <f t="shared" si="38"/>
        <v>0</v>
      </c>
      <c r="G109" s="6">
        <f t="shared" si="38"/>
        <v>0</v>
      </c>
      <c r="H109" s="6">
        <f t="shared" si="38"/>
        <v>0</v>
      </c>
      <c r="I109" s="41">
        <f t="shared" si="38"/>
        <v>232.2</v>
      </c>
      <c r="J109" s="41">
        <f t="shared" si="38"/>
        <v>225</v>
      </c>
      <c r="K109" s="41">
        <f t="shared" si="38"/>
        <v>225</v>
      </c>
      <c r="L109" s="42">
        <f>E109+F109+G109+H109+I109+J109+K109</f>
        <v>682.2</v>
      </c>
    </row>
    <row r="110" spans="2:12" ht="15.75" customHeight="1">
      <c r="B110" s="55"/>
      <c r="C110" s="55"/>
      <c r="D110" s="38" t="s">
        <v>7</v>
      </c>
      <c r="E110" s="40"/>
      <c r="F110" s="40"/>
      <c r="G110" s="40"/>
      <c r="H110" s="40"/>
      <c r="I110" s="52"/>
      <c r="J110" s="52"/>
      <c r="K110" s="52"/>
      <c r="L110" s="50"/>
    </row>
    <row r="111" spans="2:12" ht="15.75" customHeight="1">
      <c r="B111" s="55"/>
      <c r="C111" s="55"/>
      <c r="D111" s="38" t="s">
        <v>8</v>
      </c>
      <c r="E111" s="40">
        <f>E118+E125</f>
        <v>0</v>
      </c>
      <c r="F111" s="40">
        <f t="shared" ref="F111:H111" si="39">F118+F125</f>
        <v>0</v>
      </c>
      <c r="G111" s="40">
        <f t="shared" si="39"/>
        <v>0</v>
      </c>
      <c r="H111" s="40">
        <f t="shared" si="39"/>
        <v>0</v>
      </c>
      <c r="I111" s="52">
        <f t="shared" ref="I111" si="40">I118+I125</f>
        <v>0</v>
      </c>
      <c r="J111" s="52"/>
      <c r="K111" s="52"/>
      <c r="L111" s="50">
        <f>E111+F111+G111+H111+I111</f>
        <v>0</v>
      </c>
    </row>
    <row r="112" spans="2:12" ht="15.75" customHeight="1">
      <c r="B112" s="55"/>
      <c r="C112" s="55"/>
      <c r="D112" s="38" t="s">
        <v>14</v>
      </c>
      <c r="E112" s="40"/>
      <c r="F112" s="40"/>
      <c r="G112" s="40"/>
      <c r="H112" s="40"/>
      <c r="I112" s="52">
        <f t="shared" ref="I112:K112" si="41">I116</f>
        <v>232.2</v>
      </c>
      <c r="J112" s="52">
        <f t="shared" si="41"/>
        <v>225</v>
      </c>
      <c r="K112" s="52">
        <f t="shared" si="41"/>
        <v>225</v>
      </c>
      <c r="L112" s="50">
        <f>E112+F112+G112+H112+I112+J112+K112</f>
        <v>682.2</v>
      </c>
    </row>
    <row r="113" spans="2:12" ht="15.75" customHeight="1">
      <c r="B113" s="55"/>
      <c r="C113" s="55"/>
      <c r="D113" s="38" t="s">
        <v>9</v>
      </c>
      <c r="E113" s="40">
        <f t="shared" ref="E113:H114" si="42">E120+E127</f>
        <v>0</v>
      </c>
      <c r="F113" s="40">
        <f t="shared" si="42"/>
        <v>0</v>
      </c>
      <c r="G113" s="40">
        <f t="shared" si="42"/>
        <v>0</v>
      </c>
      <c r="H113" s="40">
        <f t="shared" si="42"/>
        <v>0</v>
      </c>
      <c r="I113" s="52">
        <f t="shared" ref="I113" si="43">I120+I127</f>
        <v>0</v>
      </c>
      <c r="J113" s="52"/>
      <c r="K113" s="52"/>
      <c r="L113" s="50">
        <f t="shared" ref="L113:L114" si="44">E113+F113+G113+H113+I113</f>
        <v>0</v>
      </c>
    </row>
    <row r="114" spans="2:12" ht="15.75" customHeight="1">
      <c r="B114" s="55"/>
      <c r="C114" s="55"/>
      <c r="D114" s="38" t="s">
        <v>10</v>
      </c>
      <c r="E114" s="40"/>
      <c r="F114" s="40">
        <f t="shared" si="42"/>
        <v>0</v>
      </c>
      <c r="G114" s="40">
        <f t="shared" si="42"/>
        <v>0</v>
      </c>
      <c r="H114" s="40">
        <f t="shared" si="42"/>
        <v>0</v>
      </c>
      <c r="I114" s="52">
        <f t="shared" ref="I114" si="45">I121+I128</f>
        <v>0</v>
      </c>
      <c r="J114" s="52"/>
      <c r="K114" s="52"/>
      <c r="L114" s="50">
        <f t="shared" si="44"/>
        <v>0</v>
      </c>
    </row>
    <row r="115" spans="2:12" ht="15.75" customHeight="1">
      <c r="B115" s="57"/>
      <c r="C115" s="55"/>
      <c r="D115" s="38" t="s">
        <v>11</v>
      </c>
      <c r="E115" s="13"/>
      <c r="F115" s="13"/>
      <c r="G115" s="13"/>
      <c r="H115" s="13"/>
      <c r="I115" s="48"/>
      <c r="J115" s="48"/>
      <c r="K115" s="48"/>
      <c r="L115" s="48"/>
    </row>
    <row r="116" spans="2:12" ht="17.45" hidden="1" customHeight="1">
      <c r="B116" s="53" t="s">
        <v>15</v>
      </c>
      <c r="C116" s="53" t="s">
        <v>39</v>
      </c>
      <c r="D116" s="38" t="s">
        <v>6</v>
      </c>
      <c r="E116" s="6">
        <f>E118+E119+E120+E121</f>
        <v>0</v>
      </c>
      <c r="F116" s="6">
        <f>F118+F119+F120+F121</f>
        <v>0</v>
      </c>
      <c r="G116" s="6">
        <f>G119</f>
        <v>0</v>
      </c>
      <c r="H116" s="6">
        <f>H119</f>
        <v>0</v>
      </c>
      <c r="I116" s="41">
        <f>I119</f>
        <v>232.2</v>
      </c>
      <c r="J116" s="41">
        <f>J119</f>
        <v>225</v>
      </c>
      <c r="K116" s="41">
        <f>K119</f>
        <v>225</v>
      </c>
      <c r="L116" s="42">
        <f>E116+F116+G116+H116+I116+J116+K116</f>
        <v>682.2</v>
      </c>
    </row>
    <row r="117" spans="2:12" ht="17.45" hidden="1" customHeight="1">
      <c r="B117" s="53"/>
      <c r="C117" s="53"/>
      <c r="D117" s="38" t="s">
        <v>7</v>
      </c>
      <c r="E117" s="40"/>
      <c r="F117" s="40"/>
      <c r="G117" s="40"/>
      <c r="H117" s="40"/>
      <c r="I117" s="52"/>
      <c r="J117" s="52"/>
      <c r="K117" s="52"/>
      <c r="L117" s="50"/>
    </row>
    <row r="118" spans="2:12" ht="17.45" hidden="1" customHeight="1">
      <c r="B118" s="53"/>
      <c r="C118" s="53"/>
      <c r="D118" s="38" t="s">
        <v>8</v>
      </c>
      <c r="E118" s="40">
        <v>0</v>
      </c>
      <c r="F118" s="40">
        <v>0</v>
      </c>
      <c r="G118" s="40">
        <v>0</v>
      </c>
      <c r="H118" s="40">
        <v>0</v>
      </c>
      <c r="I118" s="52">
        <v>0</v>
      </c>
      <c r="J118" s="52"/>
      <c r="K118" s="52"/>
      <c r="L118" s="50">
        <f>E118+F118+G118+H118+I118</f>
        <v>0</v>
      </c>
    </row>
    <row r="119" spans="2:12" ht="17.45" hidden="1" customHeight="1">
      <c r="B119" s="53"/>
      <c r="C119" s="53"/>
      <c r="D119" s="38" t="s">
        <v>14</v>
      </c>
      <c r="E119" s="40"/>
      <c r="F119" s="40"/>
      <c r="G119" s="40"/>
      <c r="H119" s="40"/>
      <c r="I119" s="52">
        <v>232.2</v>
      </c>
      <c r="J119" s="52">
        <v>225</v>
      </c>
      <c r="K119" s="52">
        <v>225</v>
      </c>
      <c r="L119" s="50">
        <f>E119+F119+G119+H119+I119+J119+K119</f>
        <v>682.2</v>
      </c>
    </row>
    <row r="120" spans="2:12" ht="17.45" hidden="1" customHeight="1">
      <c r="B120" s="53"/>
      <c r="C120" s="53"/>
      <c r="D120" s="38" t="s">
        <v>40</v>
      </c>
      <c r="E120" s="40">
        <v>0</v>
      </c>
      <c r="F120" s="40">
        <v>0</v>
      </c>
      <c r="G120" s="40">
        <v>0</v>
      </c>
      <c r="H120" s="40"/>
      <c r="I120" s="52">
        <v>0</v>
      </c>
      <c r="J120" s="52"/>
      <c r="K120" s="52"/>
      <c r="L120" s="50">
        <f t="shared" ref="L120:L121" si="46">E120+F120+G120+H120+I120</f>
        <v>0</v>
      </c>
    </row>
    <row r="121" spans="2:12" ht="17.45" hidden="1" customHeight="1">
      <c r="B121" s="53"/>
      <c r="C121" s="53"/>
      <c r="D121" s="38" t="s">
        <v>10</v>
      </c>
      <c r="E121" s="40"/>
      <c r="F121" s="40">
        <v>0</v>
      </c>
      <c r="G121" s="40">
        <v>0</v>
      </c>
      <c r="H121" s="40">
        <v>0</v>
      </c>
      <c r="I121" s="52">
        <v>0</v>
      </c>
      <c r="J121" s="52"/>
      <c r="K121" s="52"/>
      <c r="L121" s="50">
        <f t="shared" si="46"/>
        <v>0</v>
      </c>
    </row>
    <row r="122" spans="2:12" ht="17.45" hidden="1" customHeight="1">
      <c r="B122" s="53"/>
      <c r="C122" s="53"/>
      <c r="D122" s="38" t="s">
        <v>11</v>
      </c>
      <c r="E122" s="40"/>
      <c r="F122" s="40"/>
      <c r="G122" s="40"/>
      <c r="H122" s="40"/>
      <c r="I122" s="52"/>
      <c r="J122" s="52"/>
      <c r="K122" s="52"/>
      <c r="L122" s="50"/>
    </row>
    <row r="123" spans="2:12" ht="18" hidden="1" customHeight="1">
      <c r="B123" s="53" t="s">
        <v>18</v>
      </c>
      <c r="C123" s="53" t="s">
        <v>41</v>
      </c>
      <c r="D123" s="38" t="s">
        <v>6</v>
      </c>
      <c r="E123" s="6">
        <f>E125+E126+E127+E128</f>
        <v>0</v>
      </c>
      <c r="F123" s="6">
        <f>F125+F126+F127+F128</f>
        <v>0</v>
      </c>
      <c r="G123" s="6">
        <f t="shared" ref="G123:H123" si="47">G125+G126+G127+G128</f>
        <v>0</v>
      </c>
      <c r="H123" s="6">
        <f t="shared" si="47"/>
        <v>0</v>
      </c>
      <c r="I123" s="41">
        <f t="shared" ref="I123" si="48">I125+I126+I127+I128</f>
        <v>0</v>
      </c>
      <c r="J123" s="41"/>
      <c r="K123" s="41"/>
      <c r="L123" s="42">
        <f>E123+F123+G123+H123+I123</f>
        <v>0</v>
      </c>
    </row>
    <row r="124" spans="2:12" ht="18" hidden="1" customHeight="1">
      <c r="B124" s="53"/>
      <c r="C124" s="53"/>
      <c r="D124" s="38" t="s">
        <v>7</v>
      </c>
      <c r="E124" s="40"/>
      <c r="F124" s="40"/>
      <c r="G124" s="40"/>
      <c r="H124" s="40"/>
      <c r="I124" s="52"/>
      <c r="J124" s="52"/>
      <c r="K124" s="52"/>
      <c r="L124" s="50"/>
    </row>
    <row r="125" spans="2:12" ht="18" hidden="1" customHeight="1">
      <c r="B125" s="53"/>
      <c r="C125" s="53"/>
      <c r="D125" s="38" t="s">
        <v>8</v>
      </c>
      <c r="E125" s="40">
        <v>0</v>
      </c>
      <c r="F125" s="40">
        <v>0</v>
      </c>
      <c r="G125" s="40">
        <v>0</v>
      </c>
      <c r="H125" s="40">
        <v>0</v>
      </c>
      <c r="I125" s="52">
        <v>0</v>
      </c>
      <c r="J125" s="52"/>
      <c r="K125" s="52"/>
      <c r="L125" s="50">
        <f>E125+F125+G125+H125+I125</f>
        <v>0</v>
      </c>
    </row>
    <row r="126" spans="2:12" ht="18" hidden="1" customHeight="1">
      <c r="B126" s="54"/>
      <c r="C126" s="54"/>
      <c r="D126" s="38" t="s">
        <v>14</v>
      </c>
      <c r="E126" s="40"/>
      <c r="F126" s="40">
        <v>0</v>
      </c>
      <c r="G126" s="40">
        <v>0</v>
      </c>
      <c r="H126" s="40">
        <v>0</v>
      </c>
      <c r="I126" s="52">
        <v>0</v>
      </c>
      <c r="J126" s="52"/>
      <c r="K126" s="52"/>
      <c r="L126" s="50">
        <f t="shared" ref="L126:L128" si="49">E126+F126+G126+H126+I126</f>
        <v>0</v>
      </c>
    </row>
    <row r="127" spans="2:12" ht="18" hidden="1" customHeight="1">
      <c r="B127" s="54"/>
      <c r="C127" s="54"/>
      <c r="D127" s="38" t="s">
        <v>9</v>
      </c>
      <c r="E127" s="40"/>
      <c r="F127" s="40">
        <v>0</v>
      </c>
      <c r="G127" s="40">
        <v>0</v>
      </c>
      <c r="H127" s="40">
        <v>0</v>
      </c>
      <c r="I127" s="52">
        <v>0</v>
      </c>
      <c r="J127" s="52"/>
      <c r="K127" s="52"/>
      <c r="L127" s="50">
        <f t="shared" si="49"/>
        <v>0</v>
      </c>
    </row>
    <row r="128" spans="2:12" ht="18" hidden="1" customHeight="1">
      <c r="B128" s="54"/>
      <c r="C128" s="54"/>
      <c r="D128" s="38" t="s">
        <v>10</v>
      </c>
      <c r="E128" s="40"/>
      <c r="F128" s="40">
        <v>0</v>
      </c>
      <c r="G128" s="40">
        <v>0</v>
      </c>
      <c r="H128" s="40">
        <v>0</v>
      </c>
      <c r="I128" s="52">
        <v>0</v>
      </c>
      <c r="J128" s="52"/>
      <c r="K128" s="52"/>
      <c r="L128" s="50">
        <f t="shared" si="49"/>
        <v>0</v>
      </c>
    </row>
    <row r="129" spans="2:12" ht="18" hidden="1" customHeight="1">
      <c r="B129" s="54"/>
      <c r="C129" s="54"/>
      <c r="D129" s="38" t="s">
        <v>11</v>
      </c>
      <c r="E129" s="40"/>
      <c r="F129" s="40"/>
      <c r="G129" s="40"/>
      <c r="H129" s="40"/>
      <c r="I129" s="52"/>
      <c r="J129" s="52"/>
      <c r="K129" s="52"/>
      <c r="L129" s="50"/>
    </row>
    <row r="130" spans="2:12" ht="15.75" customHeight="1">
      <c r="B130" s="55" t="s">
        <v>57</v>
      </c>
      <c r="C130" s="55" t="s">
        <v>58</v>
      </c>
      <c r="D130" s="38" t="s">
        <v>6</v>
      </c>
      <c r="E130" s="6">
        <f t="shared" ref="E130:K130" si="50">E132+E133+E134+E135</f>
        <v>0</v>
      </c>
      <c r="F130" s="6">
        <f t="shared" si="50"/>
        <v>0</v>
      </c>
      <c r="G130" s="6">
        <f t="shared" si="50"/>
        <v>0</v>
      </c>
      <c r="H130" s="6">
        <f t="shared" si="50"/>
        <v>0</v>
      </c>
      <c r="I130" s="41">
        <f t="shared" si="50"/>
        <v>0</v>
      </c>
      <c r="J130" s="41">
        <f t="shared" si="50"/>
        <v>0</v>
      </c>
      <c r="K130" s="41">
        <f t="shared" si="50"/>
        <v>0</v>
      </c>
      <c r="L130" s="42">
        <f>E130+F130+G130+H130+I130+J130+K130</f>
        <v>0</v>
      </c>
    </row>
    <row r="131" spans="2:12" ht="15.75" customHeight="1">
      <c r="B131" s="55"/>
      <c r="C131" s="55"/>
      <c r="D131" s="38" t="s">
        <v>7</v>
      </c>
      <c r="E131" s="40"/>
      <c r="F131" s="40"/>
      <c r="G131" s="40"/>
      <c r="H131" s="40"/>
      <c r="I131" s="52"/>
      <c r="J131" s="52"/>
      <c r="K131" s="52"/>
      <c r="L131" s="50"/>
    </row>
    <row r="132" spans="2:12" ht="15.75" customHeight="1">
      <c r="B132" s="55"/>
      <c r="C132" s="55"/>
      <c r="D132" s="38" t="s">
        <v>8</v>
      </c>
      <c r="E132" s="40">
        <f>E139+E146</f>
        <v>0</v>
      </c>
      <c r="F132" s="40">
        <f t="shared" ref="F132:I132" si="51">F139+F146</f>
        <v>0</v>
      </c>
      <c r="G132" s="40">
        <f t="shared" si="51"/>
        <v>0</v>
      </c>
      <c r="H132" s="40">
        <f t="shared" si="51"/>
        <v>0</v>
      </c>
      <c r="I132" s="52">
        <f t="shared" si="51"/>
        <v>0</v>
      </c>
      <c r="J132" s="52"/>
      <c r="K132" s="52"/>
      <c r="L132" s="50">
        <f>E132+F132+G132+H132+I132</f>
        <v>0</v>
      </c>
    </row>
    <row r="133" spans="2:12" ht="15.75" customHeight="1">
      <c r="B133" s="55"/>
      <c r="C133" s="55"/>
      <c r="D133" s="38" t="s">
        <v>14</v>
      </c>
      <c r="E133" s="40"/>
      <c r="F133" s="40"/>
      <c r="G133" s="40"/>
      <c r="H133" s="40"/>
      <c r="I133" s="52">
        <f t="shared" ref="I133:K133" si="52">I137</f>
        <v>0</v>
      </c>
      <c r="J133" s="52">
        <f t="shared" si="52"/>
        <v>0</v>
      </c>
      <c r="K133" s="52">
        <f t="shared" si="52"/>
        <v>0</v>
      </c>
      <c r="L133" s="50">
        <f>E133+F133+G133+H133+I133+J133+K133</f>
        <v>0</v>
      </c>
    </row>
    <row r="134" spans="2:12" ht="15.75" customHeight="1">
      <c r="B134" s="55"/>
      <c r="C134" s="55"/>
      <c r="D134" s="38" t="s">
        <v>9</v>
      </c>
      <c r="E134" s="40">
        <f t="shared" ref="E134:I135" si="53">E141+E148</f>
        <v>0</v>
      </c>
      <c r="F134" s="40">
        <f t="shared" si="53"/>
        <v>0</v>
      </c>
      <c r="G134" s="40">
        <f t="shared" si="53"/>
        <v>0</v>
      </c>
      <c r="H134" s="40">
        <f t="shared" si="53"/>
        <v>0</v>
      </c>
      <c r="I134" s="52">
        <f t="shared" si="53"/>
        <v>0</v>
      </c>
      <c r="J134" s="52"/>
      <c r="K134" s="52"/>
      <c r="L134" s="50">
        <f t="shared" ref="L134:L135" si="54">E134+F134+G134+H134+I134</f>
        <v>0</v>
      </c>
    </row>
    <row r="135" spans="2:12" ht="15.75" customHeight="1">
      <c r="B135" s="55"/>
      <c r="C135" s="55"/>
      <c r="D135" s="38" t="s">
        <v>10</v>
      </c>
      <c r="E135" s="40"/>
      <c r="F135" s="40">
        <f t="shared" ref="F135:H135" si="55">F142+F149</f>
        <v>0</v>
      </c>
      <c r="G135" s="40">
        <f t="shared" si="55"/>
        <v>0</v>
      </c>
      <c r="H135" s="40">
        <f t="shared" si="55"/>
        <v>0</v>
      </c>
      <c r="I135" s="52">
        <f t="shared" si="53"/>
        <v>0</v>
      </c>
      <c r="J135" s="52"/>
      <c r="K135" s="52"/>
      <c r="L135" s="50">
        <f t="shared" si="54"/>
        <v>0</v>
      </c>
    </row>
    <row r="136" spans="2:12" ht="15.75" customHeight="1">
      <c r="B136" s="57"/>
      <c r="C136" s="55"/>
      <c r="D136" s="38" t="s">
        <v>11</v>
      </c>
      <c r="E136" s="13"/>
      <c r="F136" s="13"/>
      <c r="G136" s="13"/>
      <c r="H136" s="13"/>
      <c r="I136" s="48"/>
      <c r="J136" s="48"/>
      <c r="K136" s="48"/>
      <c r="L136" s="48"/>
    </row>
    <row r="137" spans="2:12" ht="17.45" hidden="1" customHeight="1">
      <c r="B137" s="53" t="s">
        <v>15</v>
      </c>
      <c r="C137" s="53" t="s">
        <v>59</v>
      </c>
      <c r="D137" s="38" t="s">
        <v>6</v>
      </c>
      <c r="E137" s="6">
        <f>E139+E140+E141+E142</f>
        <v>0</v>
      </c>
      <c r="F137" s="6">
        <f>F139+F140+F141+F142</f>
        <v>0</v>
      </c>
      <c r="G137" s="6">
        <f>G140</f>
        <v>0</v>
      </c>
      <c r="H137" s="6">
        <f>H140</f>
        <v>0</v>
      </c>
      <c r="I137" s="41">
        <f>I140</f>
        <v>0</v>
      </c>
      <c r="J137" s="41">
        <f>J140</f>
        <v>0</v>
      </c>
      <c r="K137" s="41">
        <f>K140</f>
        <v>0</v>
      </c>
      <c r="L137" s="42">
        <f>E137+F137+G137+H137+I137+J137+K137</f>
        <v>0</v>
      </c>
    </row>
    <row r="138" spans="2:12" ht="17.45" hidden="1" customHeight="1">
      <c r="B138" s="53"/>
      <c r="C138" s="53"/>
      <c r="D138" s="38" t="s">
        <v>7</v>
      </c>
      <c r="E138" s="40"/>
      <c r="F138" s="40"/>
      <c r="G138" s="40"/>
      <c r="H138" s="40"/>
      <c r="I138" s="52"/>
      <c r="J138" s="52"/>
      <c r="K138" s="52"/>
      <c r="L138" s="50"/>
    </row>
    <row r="139" spans="2:12" ht="17.45" hidden="1" customHeight="1">
      <c r="B139" s="53"/>
      <c r="C139" s="53"/>
      <c r="D139" s="38" t="s">
        <v>8</v>
      </c>
      <c r="E139" s="40">
        <v>0</v>
      </c>
      <c r="F139" s="40">
        <v>0</v>
      </c>
      <c r="G139" s="40">
        <v>0</v>
      </c>
      <c r="H139" s="40">
        <v>0</v>
      </c>
      <c r="I139" s="52">
        <v>0</v>
      </c>
      <c r="J139" s="52"/>
      <c r="K139" s="52"/>
      <c r="L139" s="50">
        <f>E139+F139+G139+H139+I139</f>
        <v>0</v>
      </c>
    </row>
    <row r="140" spans="2:12" ht="17.45" hidden="1" customHeight="1">
      <c r="B140" s="53"/>
      <c r="C140" s="53"/>
      <c r="D140" s="38" t="s">
        <v>14</v>
      </c>
      <c r="E140" s="40"/>
      <c r="F140" s="40"/>
      <c r="G140" s="40"/>
      <c r="H140" s="40"/>
      <c r="I140" s="52"/>
      <c r="J140" s="52"/>
      <c r="K140" s="52"/>
      <c r="L140" s="50">
        <f>E140+F140+G140+H140+I140+J140+K140</f>
        <v>0</v>
      </c>
    </row>
    <row r="141" spans="2:12" ht="17.45" hidden="1" customHeight="1">
      <c r="B141" s="53"/>
      <c r="C141" s="53"/>
      <c r="D141" s="38" t="s">
        <v>40</v>
      </c>
      <c r="E141" s="40">
        <v>0</v>
      </c>
      <c r="F141" s="40">
        <v>0</v>
      </c>
      <c r="G141" s="40">
        <v>0</v>
      </c>
      <c r="H141" s="40"/>
      <c r="I141" s="52">
        <v>0</v>
      </c>
      <c r="J141" s="52"/>
      <c r="K141" s="52"/>
      <c r="L141" s="50">
        <f t="shared" ref="L141:L142" si="56">E141+F141+G141+H141+I141</f>
        <v>0</v>
      </c>
    </row>
    <row r="142" spans="2:12" ht="17.45" hidden="1" customHeight="1">
      <c r="B142" s="53"/>
      <c r="C142" s="53"/>
      <c r="D142" s="38" t="s">
        <v>10</v>
      </c>
      <c r="E142" s="40"/>
      <c r="F142" s="40">
        <v>0</v>
      </c>
      <c r="G142" s="40">
        <v>0</v>
      </c>
      <c r="H142" s="40">
        <v>0</v>
      </c>
      <c r="I142" s="52">
        <v>0</v>
      </c>
      <c r="J142" s="52"/>
      <c r="K142" s="52"/>
      <c r="L142" s="50">
        <f t="shared" si="56"/>
        <v>0</v>
      </c>
    </row>
    <row r="143" spans="2:12" ht="17.45" hidden="1" customHeight="1">
      <c r="B143" s="53"/>
      <c r="C143" s="53"/>
      <c r="D143" s="38" t="s">
        <v>11</v>
      </c>
      <c r="E143" s="40"/>
      <c r="F143" s="40"/>
      <c r="G143" s="40"/>
      <c r="H143" s="40"/>
      <c r="I143" s="52"/>
      <c r="J143" s="52"/>
      <c r="K143" s="52"/>
      <c r="L143" s="50"/>
    </row>
    <row r="144" spans="2:12" ht="18" hidden="1" customHeight="1">
      <c r="B144" s="53" t="s">
        <v>18</v>
      </c>
      <c r="C144" s="53" t="s">
        <v>60</v>
      </c>
      <c r="D144" s="38" t="s">
        <v>6</v>
      </c>
      <c r="E144" s="6">
        <f>E146+E147+E148+E149</f>
        <v>0</v>
      </c>
      <c r="F144" s="6">
        <f>F146+F147+F148+F149</f>
        <v>0</v>
      </c>
      <c r="G144" s="6">
        <f t="shared" ref="G144:I144" si="57">G146+G147+G148+G149</f>
        <v>0</v>
      </c>
      <c r="H144" s="6">
        <f t="shared" si="57"/>
        <v>0</v>
      </c>
      <c r="I144" s="41">
        <f t="shared" si="57"/>
        <v>0</v>
      </c>
      <c r="J144" s="41"/>
      <c r="K144" s="41"/>
      <c r="L144" s="42">
        <f>E144+F144+G144+H144+I144</f>
        <v>0</v>
      </c>
    </row>
    <row r="145" spans="2:12" ht="18" hidden="1" customHeight="1">
      <c r="B145" s="53"/>
      <c r="C145" s="53"/>
      <c r="D145" s="38" t="s">
        <v>7</v>
      </c>
      <c r="E145" s="40"/>
      <c r="F145" s="40"/>
      <c r="G145" s="40"/>
      <c r="H145" s="40"/>
      <c r="I145" s="52"/>
      <c r="J145" s="52"/>
      <c r="K145" s="52"/>
      <c r="L145" s="50"/>
    </row>
    <row r="146" spans="2:12" ht="18" hidden="1" customHeight="1">
      <c r="B146" s="53"/>
      <c r="C146" s="53"/>
      <c r="D146" s="38" t="s">
        <v>8</v>
      </c>
      <c r="E146" s="40">
        <v>0</v>
      </c>
      <c r="F146" s="40">
        <v>0</v>
      </c>
      <c r="G146" s="40">
        <v>0</v>
      </c>
      <c r="H146" s="40">
        <v>0</v>
      </c>
      <c r="I146" s="52">
        <v>0</v>
      </c>
      <c r="J146" s="52"/>
      <c r="K146" s="52"/>
      <c r="L146" s="50">
        <f>E146+F146+G146+H146+I146</f>
        <v>0</v>
      </c>
    </row>
    <row r="147" spans="2:12" ht="18" hidden="1" customHeight="1">
      <c r="B147" s="54"/>
      <c r="C147" s="54"/>
      <c r="D147" s="38" t="s">
        <v>14</v>
      </c>
      <c r="E147" s="40"/>
      <c r="F147" s="40">
        <v>0</v>
      </c>
      <c r="G147" s="40">
        <v>0</v>
      </c>
      <c r="H147" s="40">
        <v>0</v>
      </c>
      <c r="I147" s="52">
        <v>0</v>
      </c>
      <c r="J147" s="52"/>
      <c r="K147" s="52"/>
      <c r="L147" s="50">
        <f t="shared" ref="L147:L149" si="58">E147+F147+G147+H147+I147</f>
        <v>0</v>
      </c>
    </row>
    <row r="148" spans="2:12" ht="18" hidden="1" customHeight="1">
      <c r="B148" s="54"/>
      <c r="C148" s="54"/>
      <c r="D148" s="38" t="s">
        <v>9</v>
      </c>
      <c r="E148" s="40"/>
      <c r="F148" s="40">
        <v>0</v>
      </c>
      <c r="G148" s="40">
        <v>0</v>
      </c>
      <c r="H148" s="40">
        <v>0</v>
      </c>
      <c r="I148" s="52">
        <v>0</v>
      </c>
      <c r="J148" s="52"/>
      <c r="K148" s="52"/>
      <c r="L148" s="50">
        <f t="shared" si="58"/>
        <v>0</v>
      </c>
    </row>
    <row r="149" spans="2:12" ht="18" hidden="1" customHeight="1">
      <c r="B149" s="54"/>
      <c r="C149" s="54"/>
      <c r="D149" s="38" t="s">
        <v>10</v>
      </c>
      <c r="E149" s="40"/>
      <c r="F149" s="40">
        <v>0</v>
      </c>
      <c r="G149" s="40">
        <v>0</v>
      </c>
      <c r="H149" s="40">
        <v>0</v>
      </c>
      <c r="I149" s="52">
        <v>0</v>
      </c>
      <c r="J149" s="52"/>
      <c r="K149" s="52"/>
      <c r="L149" s="50">
        <f t="shared" si="58"/>
        <v>0</v>
      </c>
    </row>
    <row r="150" spans="2:12" ht="18" hidden="1" customHeight="1">
      <c r="B150" s="54"/>
      <c r="C150" s="54"/>
      <c r="D150" s="38" t="s">
        <v>11</v>
      </c>
      <c r="E150" s="40"/>
      <c r="F150" s="40"/>
      <c r="G150" s="40"/>
      <c r="H150" s="40"/>
      <c r="I150" s="52"/>
      <c r="J150" s="52"/>
      <c r="K150" s="52"/>
      <c r="L150" s="50"/>
    </row>
    <row r="151" spans="2:12" ht="16.5">
      <c r="B151" s="14"/>
    </row>
    <row r="152" spans="2:12" ht="16.5">
      <c r="B152" s="14"/>
    </row>
    <row r="153" spans="2:12" ht="16.5">
      <c r="B153" s="14"/>
    </row>
    <row r="154" spans="2:12" ht="17.45" customHeight="1">
      <c r="B154" s="2" t="s">
        <v>66</v>
      </c>
      <c r="C154" s="15"/>
      <c r="D154" s="15"/>
      <c r="E154" s="15"/>
      <c r="F154" s="15"/>
      <c r="G154" s="15"/>
    </row>
    <row r="155" spans="2:12" ht="15.75">
      <c r="B155" s="2" t="s">
        <v>42</v>
      </c>
      <c r="C155" s="15"/>
      <c r="D155" s="15" t="s">
        <v>55</v>
      </c>
      <c r="E155" s="15"/>
      <c r="F155" s="16" t="s">
        <v>55</v>
      </c>
      <c r="G155" s="15"/>
    </row>
    <row r="156" spans="2:12" ht="15.75">
      <c r="B156" s="15"/>
      <c r="C156" s="15"/>
      <c r="D156" s="15"/>
      <c r="E156" s="15"/>
      <c r="F156" s="15"/>
      <c r="G156" s="15"/>
    </row>
    <row r="157" spans="2:12" ht="15.75">
      <c r="B157" s="15"/>
      <c r="C157" s="15"/>
      <c r="D157" s="15"/>
      <c r="E157" s="15"/>
      <c r="F157" s="15"/>
      <c r="G157" s="15"/>
    </row>
  </sheetData>
  <mergeCells count="68">
    <mergeCell ref="I3:L3"/>
    <mergeCell ref="I4:L4"/>
    <mergeCell ref="J63:J64"/>
    <mergeCell ref="D63:D64"/>
    <mergeCell ref="I63:I64"/>
    <mergeCell ref="E63:E64"/>
    <mergeCell ref="F63:F64"/>
    <mergeCell ref="G63:G64"/>
    <mergeCell ref="H63:H64"/>
    <mergeCell ref="D14:D15"/>
    <mergeCell ref="B52:B58"/>
    <mergeCell ref="C52:C58"/>
    <mergeCell ref="B45:B51"/>
    <mergeCell ref="C74:C80"/>
    <mergeCell ref="B67:B73"/>
    <mergeCell ref="A81:A87"/>
    <mergeCell ref="A88:A94"/>
    <mergeCell ref="A17:A23"/>
    <mergeCell ref="A24:A30"/>
    <mergeCell ref="A31:A37"/>
    <mergeCell ref="A38:A44"/>
    <mergeCell ref="A45:A51"/>
    <mergeCell ref="A52:A58"/>
    <mergeCell ref="A59:A66"/>
    <mergeCell ref="A67:A73"/>
    <mergeCell ref="A74:A80"/>
    <mergeCell ref="A14:A15"/>
    <mergeCell ref="B14:B15"/>
    <mergeCell ref="B144:B150"/>
    <mergeCell ref="C144:C150"/>
    <mergeCell ref="C14:C15"/>
    <mergeCell ref="B17:B23"/>
    <mergeCell ref="B123:B129"/>
    <mergeCell ref="C123:C129"/>
    <mergeCell ref="B24:B30"/>
    <mergeCell ref="C24:C30"/>
    <mergeCell ref="B116:B122"/>
    <mergeCell ref="C116:C122"/>
    <mergeCell ref="C109:C115"/>
    <mergeCell ref="C102:C108"/>
    <mergeCell ref="B109:B115"/>
    <mergeCell ref="C88:C94"/>
    <mergeCell ref="I1:L1"/>
    <mergeCell ref="I2:L2"/>
    <mergeCell ref="B130:B136"/>
    <mergeCell ref="C130:C136"/>
    <mergeCell ref="C59:C66"/>
    <mergeCell ref="B59:B66"/>
    <mergeCell ref="C45:C51"/>
    <mergeCell ref="C17:C23"/>
    <mergeCell ref="B38:B44"/>
    <mergeCell ref="K63:K64"/>
    <mergeCell ref="E14:L14"/>
    <mergeCell ref="B13:L13"/>
    <mergeCell ref="C31:C37"/>
    <mergeCell ref="L63:L64"/>
    <mergeCell ref="C38:C44"/>
    <mergeCell ref="B31:B37"/>
    <mergeCell ref="B137:B143"/>
    <mergeCell ref="C137:C143"/>
    <mergeCell ref="B95:B101"/>
    <mergeCell ref="B81:B87"/>
    <mergeCell ref="C67:C73"/>
    <mergeCell ref="C81:C87"/>
    <mergeCell ref="B74:B80"/>
    <mergeCell ref="C95:C101"/>
    <mergeCell ref="B102:B108"/>
    <mergeCell ref="B88:B94"/>
  </mergeCells>
  <pageMargins left="0.31496062992125984" right="0.31496062992125984" top="0.35433070866141736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2018-12-20T08:47:52Z</dcterms:modified>
</cp:coreProperties>
</file>