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прил 2 " sheetId="3" r:id="rId1"/>
    <sheet name="Лист1" sheetId="4" r:id="rId2"/>
  </sheets>
  <calcPr calcId="125725"/>
</workbook>
</file>

<file path=xl/calcChain.xml><?xml version="1.0" encoding="utf-8"?>
<calcChain xmlns="http://schemas.openxmlformats.org/spreadsheetml/2006/main">
  <c r="E20" i="3"/>
  <c r="E19"/>
  <c r="E24"/>
  <c r="E29"/>
  <c r="E35"/>
  <c r="E18"/>
  <c r="E23" l="1"/>
  <c r="E25"/>
  <c r="E28" l="1"/>
  <c r="E30"/>
  <c r="E33" l="1"/>
  <c r="E15" l="1"/>
  <c r="E21"/>
  <c r="E13" l="1"/>
  <c r="E16" l="1"/>
  <c r="E14" l="1"/>
  <c r="E11" s="1"/>
  <c r="H28"/>
  <c r="H35"/>
  <c r="H34"/>
  <c r="H33"/>
  <c r="H31" s="1"/>
  <c r="G31"/>
  <c r="F31"/>
  <c r="E31"/>
  <c r="H30"/>
  <c r="H29"/>
  <c r="G26"/>
  <c r="F26"/>
  <c r="E26"/>
  <c r="H25"/>
  <c r="H24"/>
  <c r="H23"/>
  <c r="G21"/>
  <c r="F21"/>
  <c r="H20"/>
  <c r="H19"/>
  <c r="H18"/>
  <c r="G16"/>
  <c r="F16"/>
  <c r="G15"/>
  <c r="F15"/>
  <c r="H15" s="1"/>
  <c r="G14"/>
  <c r="F14"/>
  <c r="H14" s="1"/>
  <c r="G13"/>
  <c r="G11" s="1"/>
  <c r="F13"/>
  <c r="H13" s="1"/>
  <c r="F11" l="1"/>
  <c r="H21"/>
  <c r="H26"/>
  <c r="H16"/>
  <c r="H11"/>
</calcChain>
</file>

<file path=xl/sharedStrings.xml><?xml version="1.0" encoding="utf-8"?>
<sst xmlns="http://schemas.openxmlformats.org/spreadsheetml/2006/main" count="74" uniqueCount="54">
  <si>
    <t>Подпрограмма 2</t>
  </si>
  <si>
    <t>Подпрограмма 1</t>
  </si>
  <si>
    <t>Подпрограмма 3</t>
  </si>
  <si>
    <t>Всего</t>
  </si>
  <si>
    <t>краевой бюджет</t>
  </si>
  <si>
    <t>внебюджетные источники</t>
  </si>
  <si>
    <t>бюджет города</t>
  </si>
  <si>
    <t>Муниципальная программа</t>
  </si>
  <si>
    <t>Л.А. Когданина</t>
  </si>
  <si>
    <t>«Формирование здорового образа жизни через развитие массовой физической культуры и спорта»</t>
  </si>
  <si>
    <t>«Развитие детско-юношеского спорта и системы подготовки спортивного резерва»</t>
  </si>
  <si>
    <t>«Развитие массовых видов спорта среди детей и подростков в системе подготовки спортивного резерва»</t>
  </si>
  <si>
    <t>«Управление развитием отрасли физической культуры и спорта»</t>
  </si>
  <si>
    <t>Подпрограмма 4</t>
  </si>
  <si>
    <t>№ п/п</t>
  </si>
  <si>
    <t>1.1</t>
  </si>
  <si>
    <t>1.2</t>
  </si>
  <si>
    <t>1.3</t>
  </si>
  <si>
    <t>1.4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</si>
  <si>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</si>
  <si>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</si>
  <si>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</si>
  <si>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</si>
  <si>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</si>
  <si>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</si>
  <si>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</si>
  <si>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</si>
  <si>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</si>
  <si>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3.4</t>
  </si>
  <si>
    <t>4</t>
  </si>
  <si>
    <t>4.1</t>
  </si>
  <si>
    <t>4.2</t>
  </si>
  <si>
    <t>4.3</t>
  </si>
  <si>
    <t>4.4</t>
  </si>
  <si>
    <t>5</t>
  </si>
  <si>
    <t>5.1</t>
  </si>
  <si>
    <t>5.2</t>
  </si>
  <si>
    <t>5.3</t>
  </si>
  <si>
    <t>5.4</t>
  </si>
  <si>
    <t>Развитие физической культуры и спорта в городе Шарыпово»</t>
  </si>
  <si>
    <t>Уровень бюджетной системы/источники финансирования</t>
  </si>
  <si>
    <t>в том числе:</t>
  </si>
  <si>
    <t xml:space="preserve">Итого на очередной финансовый год и плановый период </t>
  </si>
  <si>
    <t xml:space="preserve">Наименование муниципальной программы, подпрограммы </t>
  </si>
  <si>
    <t>Статус (муниципальная программа, подпрограмма)</t>
  </si>
  <si>
    <t>2018 год</t>
  </si>
  <si>
    <t>2019 год</t>
  </si>
  <si>
    <t>2020 год</t>
  </si>
  <si>
    <t>8</t>
  </si>
  <si>
    <t>Информация об источниках финансирования подпрограмм, отдельных мероприятий муниципальной программы муниципального образования города Шарыпово (средства городского бюджета, в том числе средства, поступившие из бюджетов других уровней бюджетной системы, бюджетов государственных внебюджетных фондов.)</t>
  </si>
  <si>
    <t>план</t>
  </si>
  <si>
    <t>Начальник Отдела СиМП Администрации города Шарыпово</t>
  </si>
  <si>
    <t>Приложение № 3 к муниципальной программе "Развитие физической культуры и спорта в городе Шарыпово", утвержденной постановлением Администрации города Шарыпово                                                                                                           от 04.10.2013 № 239</t>
  </si>
  <si>
    <t xml:space="preserve">Приложение № 2 к постановлению
Администрации города Шарыпово
от _14.12.2018_ № _334_
</t>
  </si>
</sst>
</file>

<file path=xl/styles.xml><?xml version="1.0" encoding="utf-8"?>
<styleSheet xmlns="http://schemas.openxmlformats.org/spreadsheetml/2006/main">
  <numFmts count="1">
    <numFmt numFmtId="164" formatCode="#,##0.0000"/>
  </numFmts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" fontId="1" fillId="0" borderId="4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left" vertical="center" wrapText="1"/>
    </xf>
    <xf numFmtId="4" fontId="5" fillId="0" borderId="0" xfId="0" applyNumberFormat="1" applyFont="1" applyFill="1" applyAlignment="1">
      <alignment horizont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" fontId="4" fillId="2" borderId="0" xfId="0" applyNumberFormat="1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zoomScaleNormal="100" workbookViewId="0">
      <selection activeCell="E2" sqref="E2:H4"/>
    </sheetView>
  </sheetViews>
  <sheetFormatPr defaultColWidth="9.140625" defaultRowHeight="12.75"/>
  <cols>
    <col min="1" max="1" width="5.5703125" style="6" customWidth="1"/>
    <col min="2" max="2" width="20.5703125" style="6" customWidth="1"/>
    <col min="3" max="3" width="35" style="6" customWidth="1"/>
    <col min="4" max="4" width="40.85546875" style="6" customWidth="1"/>
    <col min="5" max="7" width="13.5703125" style="4" customWidth="1"/>
    <col min="8" max="8" width="13.28515625" style="4" customWidth="1"/>
    <col min="9" max="10" width="9.140625" style="6"/>
    <col min="11" max="11" width="9.5703125" style="6" bestFit="1" customWidth="1"/>
    <col min="12" max="16384" width="9.140625" style="6"/>
  </cols>
  <sheetData>
    <row r="1" spans="1:9" ht="45.75" customHeight="1">
      <c r="E1" s="30" t="s">
        <v>53</v>
      </c>
      <c r="F1" s="30"/>
      <c r="G1" s="30"/>
      <c r="H1" s="30"/>
    </row>
    <row r="2" spans="1:9" ht="15" customHeight="1">
      <c r="E2" s="41" t="s">
        <v>52</v>
      </c>
      <c r="F2" s="41"/>
      <c r="G2" s="41"/>
      <c r="H2" s="41"/>
    </row>
    <row r="3" spans="1:9" ht="48.75" customHeight="1">
      <c r="D3" s="3"/>
      <c r="E3" s="41"/>
      <c r="F3" s="41"/>
      <c r="G3" s="41"/>
      <c r="H3" s="41"/>
    </row>
    <row r="4" spans="1:9" ht="6" hidden="1" customHeight="1">
      <c r="E4" s="41"/>
      <c r="F4" s="41"/>
      <c r="G4" s="41"/>
      <c r="H4" s="41"/>
    </row>
    <row r="5" spans="1:9" ht="14.25" customHeight="1">
      <c r="E5" s="20"/>
      <c r="F5" s="20"/>
      <c r="G5" s="20"/>
      <c r="H5" s="20"/>
    </row>
    <row r="6" spans="1:9" ht="45.75" customHeight="1">
      <c r="B6" s="42" t="s">
        <v>49</v>
      </c>
      <c r="C6" s="42"/>
      <c r="D6" s="42"/>
      <c r="E6" s="42"/>
      <c r="F6" s="42"/>
      <c r="G6" s="42"/>
      <c r="H6" s="42"/>
    </row>
    <row r="7" spans="1:9" ht="23.45" customHeight="1">
      <c r="A7" s="27" t="s">
        <v>14</v>
      </c>
      <c r="B7" s="27" t="s">
        <v>44</v>
      </c>
      <c r="C7" s="27" t="s">
        <v>43</v>
      </c>
      <c r="D7" s="27" t="s">
        <v>40</v>
      </c>
      <c r="E7" s="23" t="s">
        <v>45</v>
      </c>
      <c r="F7" s="23" t="s">
        <v>46</v>
      </c>
      <c r="G7" s="23" t="s">
        <v>47</v>
      </c>
      <c r="H7" s="24" t="s">
        <v>42</v>
      </c>
    </row>
    <row r="8" spans="1:9" ht="22.5" customHeight="1">
      <c r="A8" s="28"/>
      <c r="B8" s="28"/>
      <c r="C8" s="28"/>
      <c r="D8" s="28"/>
      <c r="E8" s="23"/>
      <c r="F8" s="23"/>
      <c r="G8" s="23"/>
      <c r="H8" s="25"/>
    </row>
    <row r="9" spans="1:9" ht="19.5" customHeight="1">
      <c r="A9" s="29"/>
      <c r="B9" s="29"/>
      <c r="C9" s="29"/>
      <c r="D9" s="29"/>
      <c r="E9" s="32" t="s">
        <v>50</v>
      </c>
      <c r="F9" s="33"/>
      <c r="G9" s="34"/>
      <c r="H9" s="26"/>
    </row>
    <row r="10" spans="1:9" ht="13.5" thickBot="1">
      <c r="A10" s="13">
        <v>1</v>
      </c>
      <c r="B10" s="13">
        <v>2</v>
      </c>
      <c r="C10" s="13">
        <v>3</v>
      </c>
      <c r="D10" s="21">
        <v>4</v>
      </c>
      <c r="E10" s="7">
        <v>5</v>
      </c>
      <c r="F10" s="7">
        <v>6</v>
      </c>
      <c r="G10" s="7">
        <v>7</v>
      </c>
      <c r="H10" s="8" t="s">
        <v>48</v>
      </c>
    </row>
    <row r="11" spans="1:9" ht="18" customHeight="1" thickBot="1">
      <c r="A11" s="13">
        <v>1</v>
      </c>
      <c r="B11" s="28" t="s">
        <v>7</v>
      </c>
      <c r="C11" s="35" t="s">
        <v>39</v>
      </c>
      <c r="D11" s="11" t="s">
        <v>3</v>
      </c>
      <c r="E11" s="14">
        <f>E13+E14+E15</f>
        <v>77398.918160000001</v>
      </c>
      <c r="F11" s="14">
        <f t="shared" ref="F11:G11" si="0">F13+F14+F15</f>
        <v>59254.130000000005</v>
      </c>
      <c r="G11" s="14">
        <f t="shared" si="0"/>
        <v>59254.130000000005</v>
      </c>
      <c r="H11" s="22">
        <f>SUM(H13:H15)</f>
        <v>195907.17816000001</v>
      </c>
      <c r="I11" s="4"/>
    </row>
    <row r="12" spans="1:9">
      <c r="A12" s="5" t="s">
        <v>15</v>
      </c>
      <c r="B12" s="28"/>
      <c r="C12" s="36"/>
      <c r="D12" s="9" t="s">
        <v>41</v>
      </c>
      <c r="E12" s="10"/>
      <c r="F12" s="10"/>
      <c r="G12" s="10"/>
      <c r="H12" s="10"/>
    </row>
    <row r="13" spans="1:9">
      <c r="A13" s="5" t="s">
        <v>16</v>
      </c>
      <c r="B13" s="28"/>
      <c r="C13" s="36"/>
      <c r="D13" s="1" t="s">
        <v>4</v>
      </c>
      <c r="E13" s="2">
        <f>E18+E23+E28+E33</f>
        <v>20444.179929999998</v>
      </c>
      <c r="F13" s="2">
        <f t="shared" ref="F13:G13" si="1">F18+F23+F28+F33</f>
        <v>3739.5999999999995</v>
      </c>
      <c r="G13" s="2">
        <f t="shared" si="1"/>
        <v>3739.5999999999995</v>
      </c>
      <c r="H13" s="2">
        <f>SUM(E13:G13)</f>
        <v>27923.379929999996</v>
      </c>
    </row>
    <row r="14" spans="1:9">
      <c r="A14" s="5" t="s">
        <v>17</v>
      </c>
      <c r="B14" s="28"/>
      <c r="C14" s="36"/>
      <c r="D14" s="1" t="s">
        <v>5</v>
      </c>
      <c r="E14" s="15">
        <f>E19+E24+E29</f>
        <v>4630</v>
      </c>
      <c r="F14" s="15">
        <f t="shared" ref="F14:G14" si="2">F19+F24+F29</f>
        <v>3050</v>
      </c>
      <c r="G14" s="15">
        <f t="shared" si="2"/>
        <v>3050</v>
      </c>
      <c r="H14" s="2">
        <f t="shared" ref="H14:H15" si="3">SUM(E14:G14)</f>
        <v>10730</v>
      </c>
    </row>
    <row r="15" spans="1:9" ht="13.5" thickBot="1">
      <c r="A15" s="5" t="s">
        <v>18</v>
      </c>
      <c r="B15" s="28"/>
      <c r="C15" s="36"/>
      <c r="D15" s="12" t="s">
        <v>6</v>
      </c>
      <c r="E15" s="16">
        <f>E20+E25+E30+E35</f>
        <v>52324.738230000003</v>
      </c>
      <c r="F15" s="16">
        <f t="shared" ref="F15:G15" si="4">F20+F25+F30+F35</f>
        <v>52464.530000000006</v>
      </c>
      <c r="G15" s="16">
        <f t="shared" si="4"/>
        <v>52464.530000000006</v>
      </c>
      <c r="H15" s="2">
        <f t="shared" si="3"/>
        <v>157253.79823000001</v>
      </c>
    </row>
    <row r="16" spans="1:9" ht="19.7" customHeight="1" thickBot="1">
      <c r="A16" s="5" t="s">
        <v>19</v>
      </c>
      <c r="B16" s="27" t="s">
        <v>1</v>
      </c>
      <c r="C16" s="37" t="s">
        <v>9</v>
      </c>
      <c r="D16" s="11" t="s">
        <v>3</v>
      </c>
      <c r="E16" s="14">
        <f>E18+E19+E20</f>
        <v>52269.279999999999</v>
      </c>
      <c r="F16" s="14">
        <f t="shared" ref="F16:G16" si="5">F18+F19+F20</f>
        <v>37868.44</v>
      </c>
      <c r="G16" s="14">
        <f t="shared" si="5"/>
        <v>37868.44</v>
      </c>
      <c r="H16" s="22">
        <f>SUM(H18:H20)</f>
        <v>128006.16</v>
      </c>
      <c r="I16" s="4"/>
    </row>
    <row r="17" spans="1:11">
      <c r="A17" s="5" t="s">
        <v>20</v>
      </c>
      <c r="B17" s="28"/>
      <c r="C17" s="36"/>
      <c r="D17" s="9" t="s">
        <v>41</v>
      </c>
      <c r="E17" s="10"/>
      <c r="F17" s="10"/>
      <c r="G17" s="10"/>
      <c r="H17" s="10"/>
    </row>
    <row r="18" spans="1:11">
      <c r="A18" s="5" t="s">
        <v>21</v>
      </c>
      <c r="B18" s="28"/>
      <c r="C18" s="36"/>
      <c r="D18" s="1" t="s">
        <v>4</v>
      </c>
      <c r="E18" s="2">
        <f>2339.95+711.14+5599.52+0.01+4000+1146.22-504.06823+1682.21+239.33</f>
        <v>15214.311769999998</v>
      </c>
      <c r="F18" s="2">
        <v>2339.9499999999998</v>
      </c>
      <c r="G18" s="2">
        <v>2339.9499999999998</v>
      </c>
      <c r="H18" s="2">
        <f>SUM(E18:G18)</f>
        <v>19894.211769999998</v>
      </c>
    </row>
    <row r="19" spans="1:11">
      <c r="A19" s="5" t="s">
        <v>22</v>
      </c>
      <c r="B19" s="28"/>
      <c r="C19" s="36"/>
      <c r="D19" s="1" t="s">
        <v>5</v>
      </c>
      <c r="E19" s="2">
        <f>3000+2000-600</f>
        <v>4400</v>
      </c>
      <c r="F19" s="2">
        <v>3000</v>
      </c>
      <c r="G19" s="2">
        <v>3000</v>
      </c>
      <c r="H19" s="2">
        <f>SUM(E19:G19)</f>
        <v>10400</v>
      </c>
    </row>
    <row r="20" spans="1:11" ht="13.5" thickBot="1">
      <c r="A20" s="5" t="s">
        <v>23</v>
      </c>
      <c r="B20" s="29"/>
      <c r="C20" s="38"/>
      <c r="D20" s="12" t="s">
        <v>6</v>
      </c>
      <c r="E20" s="16">
        <f>32528.49-130.11-1146.22+504.06823+599.23+0.29+299.22</f>
        <v>32654.968230000002</v>
      </c>
      <c r="F20" s="16">
        <v>32528.49</v>
      </c>
      <c r="G20" s="16">
        <v>32528.49</v>
      </c>
      <c r="H20" s="2">
        <f>SUM(E20:G20)</f>
        <v>97711.948230000009</v>
      </c>
      <c r="I20" s="4"/>
    </row>
    <row r="21" spans="1:11" ht="18.75" customHeight="1" thickBot="1">
      <c r="A21" s="5" t="s">
        <v>24</v>
      </c>
      <c r="B21" s="27" t="s">
        <v>0</v>
      </c>
      <c r="C21" s="37" t="s">
        <v>10</v>
      </c>
      <c r="D21" s="11" t="s">
        <v>3</v>
      </c>
      <c r="E21" s="14">
        <f>E23+E24+E25</f>
        <v>11230.21616</v>
      </c>
      <c r="F21" s="14">
        <f>F23+F24+F25</f>
        <v>9751.0500000000011</v>
      </c>
      <c r="G21" s="14">
        <f>G23+G24+G25</f>
        <v>9751.0500000000011</v>
      </c>
      <c r="H21" s="22">
        <f>SUM(H23:H25)</f>
        <v>30732.316160000002</v>
      </c>
    </row>
    <row r="22" spans="1:11">
      <c r="A22" s="5" t="s">
        <v>25</v>
      </c>
      <c r="B22" s="28"/>
      <c r="C22" s="36"/>
      <c r="D22" s="9" t="s">
        <v>41</v>
      </c>
      <c r="E22" s="10"/>
      <c r="F22" s="10"/>
      <c r="G22" s="10"/>
      <c r="H22" s="10"/>
    </row>
    <row r="23" spans="1:11">
      <c r="A23" s="5" t="s">
        <v>26</v>
      </c>
      <c r="B23" s="28"/>
      <c r="C23" s="36"/>
      <c r="D23" s="1" t="s">
        <v>4</v>
      </c>
      <c r="E23" s="2">
        <f>716.1+743.95+6.62+278.7+180.63616+89.63+180.64+47.32</f>
        <v>2243.5961600000001</v>
      </c>
      <c r="F23" s="2">
        <v>716.1</v>
      </c>
      <c r="G23" s="2">
        <v>716.1</v>
      </c>
      <c r="H23" s="2">
        <f t="shared" ref="H23:H24" si="6">SUM(E23:G23)</f>
        <v>3675.7961599999999</v>
      </c>
    </row>
    <row r="24" spans="1:11">
      <c r="A24" s="5" t="s">
        <v>27</v>
      </c>
      <c r="B24" s="28"/>
      <c r="C24" s="36"/>
      <c r="D24" s="1" t="s">
        <v>5</v>
      </c>
      <c r="E24" s="2">
        <f>40-20</f>
        <v>20</v>
      </c>
      <c r="F24" s="2">
        <v>40</v>
      </c>
      <c r="G24" s="2">
        <v>40</v>
      </c>
      <c r="H24" s="2">
        <f t="shared" si="6"/>
        <v>100</v>
      </c>
    </row>
    <row r="25" spans="1:11" ht="13.5" thickBot="1">
      <c r="A25" s="5" t="s">
        <v>28</v>
      </c>
      <c r="B25" s="29"/>
      <c r="C25" s="38"/>
      <c r="D25" s="12" t="s">
        <v>6</v>
      </c>
      <c r="E25" s="16">
        <f>8994.95-4.12-50.83+26.62</f>
        <v>8966.6200000000008</v>
      </c>
      <c r="F25" s="16">
        <v>8994.9500000000007</v>
      </c>
      <c r="G25" s="16">
        <v>8994.9500000000007</v>
      </c>
      <c r="H25" s="2">
        <f>SUM(E25:G25)</f>
        <v>26956.52</v>
      </c>
    </row>
    <row r="26" spans="1:11" ht="20.25" customHeight="1" thickBot="1">
      <c r="A26" s="5" t="s">
        <v>29</v>
      </c>
      <c r="B26" s="27" t="s">
        <v>2</v>
      </c>
      <c r="C26" s="37" t="s">
        <v>11</v>
      </c>
      <c r="D26" s="11" t="s">
        <v>3</v>
      </c>
      <c r="E26" s="14">
        <f>E28+E29+E30</f>
        <v>11391.083999999999</v>
      </c>
      <c r="F26" s="14">
        <f>F28+F29+F30</f>
        <v>9092.84</v>
      </c>
      <c r="G26" s="14">
        <f>G28+G29+G30</f>
        <v>9092.84</v>
      </c>
      <c r="H26" s="22">
        <f>SUM(H28:H30)</f>
        <v>29576.764000000003</v>
      </c>
    </row>
    <row r="27" spans="1:11">
      <c r="A27" s="5" t="s">
        <v>30</v>
      </c>
      <c r="B27" s="28"/>
      <c r="C27" s="36"/>
      <c r="D27" s="9" t="s">
        <v>41</v>
      </c>
      <c r="E27" s="10"/>
      <c r="F27" s="10"/>
      <c r="G27" s="10"/>
      <c r="H27" s="10"/>
    </row>
    <row r="28" spans="1:11">
      <c r="A28" s="5" t="s">
        <v>31</v>
      </c>
      <c r="B28" s="28"/>
      <c r="C28" s="36"/>
      <c r="D28" s="1" t="s">
        <v>4</v>
      </c>
      <c r="E28" s="2">
        <f>683.55+691.577+13.25+945.2+163.567+84.11+163.56+56.79</f>
        <v>2801.6040000000003</v>
      </c>
      <c r="F28" s="2">
        <v>683.55</v>
      </c>
      <c r="G28" s="2">
        <v>683.55</v>
      </c>
      <c r="H28" s="2">
        <f>SUM(E28:G28)</f>
        <v>4168.7040000000006</v>
      </c>
    </row>
    <row r="29" spans="1:11">
      <c r="A29" s="5" t="s">
        <v>32</v>
      </c>
      <c r="B29" s="28"/>
      <c r="C29" s="36"/>
      <c r="D29" s="1" t="s">
        <v>5</v>
      </c>
      <c r="E29" s="2">
        <f>10+212.8-12.8</f>
        <v>210</v>
      </c>
      <c r="F29" s="2">
        <v>10</v>
      </c>
      <c r="G29" s="2">
        <v>10</v>
      </c>
      <c r="H29" s="2">
        <f t="shared" ref="H29:H30" si="7">SUM(E29:G29)</f>
        <v>230</v>
      </c>
      <c r="K29" s="17"/>
    </row>
    <row r="30" spans="1:11" ht="13.5" thickBot="1">
      <c r="A30" s="5" t="s">
        <v>33</v>
      </c>
      <c r="B30" s="29"/>
      <c r="C30" s="38"/>
      <c r="D30" s="12" t="s">
        <v>6</v>
      </c>
      <c r="E30" s="16">
        <f>8399.29+31.05-84.11+33.25</f>
        <v>8379.48</v>
      </c>
      <c r="F30" s="16">
        <v>8399.2900000000009</v>
      </c>
      <c r="G30" s="16">
        <v>8399.2900000000009</v>
      </c>
      <c r="H30" s="2">
        <f t="shared" si="7"/>
        <v>25178.06</v>
      </c>
    </row>
    <row r="31" spans="1:11" ht="20.25" customHeight="1" thickBot="1">
      <c r="A31" s="5" t="s">
        <v>34</v>
      </c>
      <c r="B31" s="27" t="s">
        <v>13</v>
      </c>
      <c r="C31" s="37" t="s">
        <v>12</v>
      </c>
      <c r="D31" s="11" t="s">
        <v>3</v>
      </c>
      <c r="E31" s="14">
        <f>E33+E34+E35</f>
        <v>2508.3380000000002</v>
      </c>
      <c r="F31" s="14">
        <f t="shared" ref="F31:G31" si="8">F33+F34+F35</f>
        <v>2541.8000000000002</v>
      </c>
      <c r="G31" s="14">
        <f t="shared" si="8"/>
        <v>2541.8000000000002</v>
      </c>
      <c r="H31" s="22">
        <f>SUM(H33:H35)</f>
        <v>7591.9380000000001</v>
      </c>
    </row>
    <row r="32" spans="1:11">
      <c r="A32" s="5" t="s">
        <v>35</v>
      </c>
      <c r="B32" s="28"/>
      <c r="C32" s="36"/>
      <c r="D32" s="9" t="s">
        <v>41</v>
      </c>
      <c r="E32" s="10"/>
      <c r="F32" s="10"/>
      <c r="G32" s="10"/>
      <c r="H32" s="10"/>
    </row>
    <row r="33" spans="1:8">
      <c r="A33" s="5" t="s">
        <v>36</v>
      </c>
      <c r="B33" s="28"/>
      <c r="C33" s="36"/>
      <c r="D33" s="1" t="s">
        <v>4</v>
      </c>
      <c r="E33" s="2">
        <f>67.568+117.1</f>
        <v>184.66800000000001</v>
      </c>
      <c r="F33" s="2">
        <v>0</v>
      </c>
      <c r="G33" s="2">
        <v>0</v>
      </c>
      <c r="H33" s="2">
        <f>SUM(E33:G33)</f>
        <v>184.66800000000001</v>
      </c>
    </row>
    <row r="34" spans="1:8">
      <c r="A34" s="5" t="s">
        <v>37</v>
      </c>
      <c r="B34" s="28"/>
      <c r="C34" s="36"/>
      <c r="D34" s="1" t="s">
        <v>5</v>
      </c>
      <c r="E34" s="2">
        <v>0</v>
      </c>
      <c r="F34" s="2">
        <v>0</v>
      </c>
      <c r="G34" s="2">
        <v>0</v>
      </c>
      <c r="H34" s="2">
        <f>SUM(E34:G34)</f>
        <v>0</v>
      </c>
    </row>
    <row r="35" spans="1:8">
      <c r="A35" s="5" t="s">
        <v>38</v>
      </c>
      <c r="B35" s="29"/>
      <c r="C35" s="38"/>
      <c r="D35" s="1" t="s">
        <v>6</v>
      </c>
      <c r="E35" s="2">
        <f>2541.8-70.65-55-32.78-59.7</f>
        <v>2323.67</v>
      </c>
      <c r="F35" s="2">
        <v>2541.8000000000002</v>
      </c>
      <c r="G35" s="2">
        <v>2541.8000000000002</v>
      </c>
      <c r="H35" s="2">
        <f>SUM(E35:G35)</f>
        <v>7407.27</v>
      </c>
    </row>
    <row r="36" spans="1:8" ht="43.5" customHeight="1">
      <c r="B36" s="39" t="s">
        <v>51</v>
      </c>
      <c r="C36" s="39"/>
      <c r="D36" s="18"/>
      <c r="E36" s="19"/>
      <c r="F36" s="19"/>
      <c r="G36" s="19"/>
      <c r="H36" s="19"/>
    </row>
    <row r="37" spans="1:8" ht="18.75" customHeight="1">
      <c r="B37" s="40"/>
      <c r="C37" s="40"/>
      <c r="D37" s="18"/>
      <c r="E37" s="31" t="s">
        <v>8</v>
      </c>
      <c r="F37" s="31"/>
      <c r="G37" s="31"/>
      <c r="H37" s="31"/>
    </row>
  </sheetData>
  <mergeCells count="24">
    <mergeCell ref="E1:H1"/>
    <mergeCell ref="E37:H37"/>
    <mergeCell ref="E9:G9"/>
    <mergeCell ref="B11:B15"/>
    <mergeCell ref="C11:C15"/>
    <mergeCell ref="B16:B20"/>
    <mergeCell ref="C16:C20"/>
    <mergeCell ref="B21:B25"/>
    <mergeCell ref="C21:C25"/>
    <mergeCell ref="B26:B30"/>
    <mergeCell ref="C26:C30"/>
    <mergeCell ref="B31:B35"/>
    <mergeCell ref="C31:C35"/>
    <mergeCell ref="B36:C37"/>
    <mergeCell ref="E2:H4"/>
    <mergeCell ref="B6:H6"/>
    <mergeCell ref="F7:F8"/>
    <mergeCell ref="G7:G8"/>
    <mergeCell ref="H7:H9"/>
    <mergeCell ref="A7:A9"/>
    <mergeCell ref="B7:B9"/>
    <mergeCell ref="C7:C9"/>
    <mergeCell ref="D7:D9"/>
    <mergeCell ref="E7:E8"/>
  </mergeCells>
  <pageMargins left="0.70866141732283472" right="0.31496062992125984" top="0.35433070866141736" bottom="0.35433070866141736" header="0.31496062992125984" footer="0.31496062992125984"/>
  <pageSetup paperSize="9" scale="8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 2 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2014-04-08T02:21:40Z</cp:lastPrinted>
  <dcterms:created xsi:type="dcterms:W3CDTF">2006-09-28T05:33:49Z</dcterms:created>
  <dcterms:modified xsi:type="dcterms:W3CDTF">2018-12-21T01:33:54Z</dcterms:modified>
</cp:coreProperties>
</file>