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firstSheet="1" activeTab="1"/>
  </bookViews>
  <sheets>
    <sheet name="прил 1" sheetId="1" state="hidden" r:id="rId1"/>
    <sheet name="прил 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24" i="2"/>
  <c r="F23"/>
  <c r="F25"/>
  <c r="F20" s="1"/>
  <c r="F30"/>
  <c r="F28"/>
  <c r="F21" l="1"/>
  <c r="F15" l="1"/>
  <c r="F19"/>
  <c r="F18" l="1"/>
  <c r="F13" s="1"/>
  <c r="G14"/>
  <c r="F14"/>
  <c r="F17" l="1"/>
  <c r="I28"/>
  <c r="I30"/>
  <c r="H26"/>
  <c r="F26" l="1"/>
  <c r="I25" l="1"/>
  <c r="F11"/>
  <c r="I29"/>
  <c r="I26" s="1"/>
  <c r="G18"/>
  <c r="G13" s="1"/>
  <c r="H19"/>
  <c r="I19" s="1"/>
  <c r="H14"/>
  <c r="I24"/>
  <c r="G26"/>
  <c r="G20"/>
  <c r="G21"/>
  <c r="G17" l="1"/>
  <c r="I14"/>
  <c r="H18"/>
  <c r="H21"/>
  <c r="H20"/>
  <c r="H15" s="1"/>
  <c r="G15"/>
  <c r="I23"/>
  <c r="I21" s="1"/>
  <c r="N8" i="1"/>
  <c r="N9"/>
  <c r="N10"/>
  <c r="N11"/>
  <c r="N12"/>
  <c r="N14"/>
  <c r="N15"/>
  <c r="N16"/>
  <c r="N17"/>
  <c r="N18"/>
  <c r="N19"/>
  <c r="N20"/>
  <c r="N21"/>
  <c r="N22"/>
  <c r="N23"/>
  <c r="N24"/>
  <c r="N26"/>
  <c r="N27"/>
  <c r="N28"/>
  <c r="N29"/>
  <c r="N30"/>
  <c r="N31"/>
  <c r="N32"/>
  <c r="N33"/>
  <c r="N34"/>
  <c r="N35"/>
  <c r="N36"/>
  <c r="N37"/>
  <c r="N38"/>
  <c r="N39"/>
  <c r="N40"/>
  <c r="N41"/>
  <c r="N42"/>
  <c r="N7"/>
  <c r="I20" i="2" l="1"/>
  <c r="I15" s="1"/>
  <c r="I18"/>
  <c r="I13" s="1"/>
  <c r="H13"/>
  <c r="H17"/>
  <c r="H11"/>
  <c r="I11" l="1"/>
  <c r="I17"/>
  <c r="G11"/>
</calcChain>
</file>

<file path=xl/sharedStrings.xml><?xml version="1.0" encoding="utf-8"?>
<sst xmlns="http://schemas.openxmlformats.org/spreadsheetml/2006/main" count="265" uniqueCount="142">
  <si>
    <t xml:space="preserve">Информация о распределении планируемых расходов по отдельным мероприятиям программы, подпрограммам государственной программы "Молодежь Красноярского края в XXI веке на 2014-2016 годы" </t>
  </si>
  <si>
    <t>Статус (государственная программа, в том числе ведомственная целевая программа)</t>
  </si>
  <si>
    <t>Наименование государственной программы, в том числе ведомственной целевой программы</t>
  </si>
  <si>
    <t>Ответственный исполнитель, соисполнители</t>
  </si>
  <si>
    <t>Код бюджетной классификации</t>
  </si>
  <si>
    <t>Расходы (тыс.руб.)</t>
  </si>
  <si>
    <t>ГРБС</t>
  </si>
  <si>
    <t>РэПр</t>
  </si>
  <si>
    <t>ЦСР</t>
  </si>
  <si>
    <t>ВР</t>
  </si>
  <si>
    <t xml:space="preserve">Итого за период </t>
  </si>
  <si>
    <t>Государственная программа</t>
  </si>
  <si>
    <t>"Молодеж Красноярского края в XXI веке на 2014-2016 годы"</t>
  </si>
  <si>
    <t>всего расходные обязательства</t>
  </si>
  <si>
    <t>в том числе:</t>
  </si>
  <si>
    <t xml:space="preserve">министерство спорта, туризма и молодежной политики Красноярского края, всего </t>
  </si>
  <si>
    <t xml:space="preserve">министерство образования и науки Красноярского края, всего </t>
  </si>
  <si>
    <t xml:space="preserve">министерство строительства и архитектуры Красноярского края, всего </t>
  </si>
  <si>
    <t>"Вовлечение молодежи Красноярского края в социальную практику"</t>
  </si>
  <si>
    <t>Предоставление субсидии на конкурс "Красноярский молодежный форум", направленного на поддержку инициативы молодежных и детских объединений</t>
  </si>
  <si>
    <t>0707</t>
  </si>
  <si>
    <t>10</t>
  </si>
  <si>
    <t>1</t>
  </si>
  <si>
    <t>1973</t>
  </si>
  <si>
    <t>350</t>
  </si>
  <si>
    <t>Предоставление субсидии на конкурс медиагрантов на реализацию информационных проектов для молодежных и детских объединений по взаимодействию с редакциями средств массовой информации в целях размещения материалов, направленных на профилактику негативных проявлений в молодежной среде</t>
  </si>
  <si>
    <t>164</t>
  </si>
  <si>
    <t>1975</t>
  </si>
  <si>
    <t>172</t>
  </si>
  <si>
    <t>1974</t>
  </si>
  <si>
    <t>1981</t>
  </si>
  <si>
    <t>1971</t>
  </si>
  <si>
    <t>0061</t>
  </si>
  <si>
    <t>611</t>
  </si>
  <si>
    <t>521</t>
  </si>
  <si>
    <t>621</t>
  </si>
  <si>
    <t>612</t>
  </si>
  <si>
    <t xml:space="preserve">Реализация мероприятий по трудовому воспитанию несовершеннолетних </t>
  </si>
  <si>
    <t>Реализация мероприятий по организации летнего отдыха и оздоровления детей</t>
  </si>
  <si>
    <t xml:space="preserve">Поддержка деятельности муниципальных молодежных центров </t>
  </si>
  <si>
    <t>Поддержка муниципальных программ по работе с молодежью</t>
  </si>
  <si>
    <r>
      <t xml:space="preserve">Предоставление субсидий на финансовое обеспечение </t>
    </r>
    <r>
      <rPr>
        <sz val="8"/>
        <color rgb="FFFF0000"/>
        <rFont val="Times New Roman"/>
        <family val="1"/>
        <charset val="204"/>
      </rPr>
      <t xml:space="preserve">государственного </t>
    </r>
    <r>
      <rPr>
        <sz val="8"/>
        <color theme="1"/>
        <rFont val="Times New Roman"/>
        <family val="1"/>
        <charset val="204"/>
      </rPr>
      <t>задания бюджетным учреждениям в сфере молодежной политики</t>
    </r>
  </si>
  <si>
    <r>
      <t xml:space="preserve">Предоставление субсидий на финансовое обеспечение </t>
    </r>
    <r>
      <rPr>
        <sz val="8"/>
        <color rgb="FFFF0000"/>
        <rFont val="Times New Roman"/>
        <family val="1"/>
        <charset val="204"/>
      </rPr>
      <t>государственного</t>
    </r>
    <r>
      <rPr>
        <sz val="8"/>
        <color theme="1"/>
        <rFont val="Times New Roman"/>
        <family val="1"/>
        <charset val="204"/>
      </rPr>
      <t xml:space="preserve"> задания автономным учреждениям в сфере молодежной политики</t>
    </r>
  </si>
  <si>
    <r>
      <t xml:space="preserve">Предоставление субсидии на цели, не связанные с финансовым обеспечением выполнения </t>
    </r>
    <r>
      <rPr>
        <sz val="8"/>
        <color rgb="FFFF0000"/>
        <rFont val="Times New Roman"/>
        <family val="1"/>
        <charset val="204"/>
      </rPr>
      <t xml:space="preserve">государственного </t>
    </r>
    <r>
      <rPr>
        <sz val="8"/>
        <color theme="1"/>
        <rFont val="Times New Roman"/>
        <family val="1"/>
        <charset val="204"/>
      </rPr>
      <t>задания бюджетным учреждениям в сфере молодежной политики</t>
    </r>
  </si>
  <si>
    <t>Подпрограмма 2</t>
  </si>
  <si>
    <t>Подпрограмма 1</t>
  </si>
  <si>
    <t>"Патриотическое воспитание молодежи Красноярского края"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</si>
  <si>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</si>
  <si>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</si>
  <si>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</si>
  <si>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</si>
  <si>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</si>
  <si>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</si>
  <si>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</si>
  <si>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</si>
  <si>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</si>
  <si>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Предоставление субсидии бюджетам муниципальных образований Красноярского края на развитие системы патриотического воспитания в рамках деятельности муниципальных молодежных центров</t>
  </si>
  <si>
    <t>Предоставление субсидии бюджетам муниципальных образований Красноярского края на развитие добровольчества в рамках деятельности муниципальных молодежных центров</t>
  </si>
  <si>
    <t>Проведение краевого турнира по пейнтболу среди членов и участников патриотических объединений Красноярского края, участников клубов патриотического воспитания муниципальных молодежных центров Красноярского края</t>
  </si>
  <si>
    <t>2</t>
  </si>
  <si>
    <t>7454</t>
  </si>
  <si>
    <t>7455</t>
  </si>
  <si>
    <t>1983</t>
  </si>
  <si>
    <t>Обеспечение участия членов и участников патриотических объединений Красноярского края, участников клубов патриотического воспитания муниципальных молодежных центров Красноярского края во Всероссийской акции "Вахта памяти"</t>
  </si>
  <si>
    <t>Проведение патриотических акций в дни официальных государственных и краевых праздников</t>
  </si>
  <si>
    <t xml:space="preserve">Организация и проведение семинаров по развитию добровольчества в Красноярском крае </t>
  </si>
  <si>
    <t>Организация деятельности по созданию интернет-ресурса "Карта социальных потребностей"</t>
  </si>
  <si>
    <t>Проведение краевого конкурса социальных инициатив "Мой край-мое дело"</t>
  </si>
  <si>
    <t>Проведение краевого фестиваля школьных музеев, клубов патриотической направленности, вручение дубликатов переходящих знамен сибирских воинских частей</t>
  </si>
  <si>
    <t xml:space="preserve">Организация молодежного патриотического форума </t>
  </si>
  <si>
    <t>075</t>
  </si>
  <si>
    <t>0709</t>
  </si>
  <si>
    <t>1984</t>
  </si>
  <si>
    <t>1985</t>
  </si>
  <si>
    <t>1986</t>
  </si>
  <si>
    <t>1987</t>
  </si>
  <si>
    <t>1988</t>
  </si>
  <si>
    <t>1989</t>
  </si>
  <si>
    <t>1990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</si>
  <si>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</si>
  <si>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</si>
  <si>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</si>
  <si>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</si>
  <si>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</si>
  <si>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</si>
  <si>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</si>
  <si>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</si>
  <si>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</si>
  <si>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</si>
  <si>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Подпрограмма 3</t>
  </si>
  <si>
    <t>"Обеспечение жильем молодых семей в Красноярском крае"</t>
  </si>
  <si>
    <t>3.1.</t>
  </si>
  <si>
    <t>3.2.</t>
  </si>
  <si>
    <t>Предоставление субсидий муниципальным образованиям на предоставление социальных выплат молодым семьям на приобретение (строительство) жилья</t>
  </si>
  <si>
    <t>Предоставлениедополнительной социальной выплаты молодой семье при рождении (усыновлении) 1 ребенка</t>
  </si>
  <si>
    <t>130</t>
  </si>
  <si>
    <t>1003</t>
  </si>
  <si>
    <t>3</t>
  </si>
  <si>
    <t>1273</t>
  </si>
  <si>
    <t>1274</t>
  </si>
  <si>
    <t>Приложение №1 к государственной программе "Молодежь Красноярского края в XXI веке на 2014-2016 годы"</t>
  </si>
  <si>
    <t>Всего</t>
  </si>
  <si>
    <t>краевой бюджет</t>
  </si>
  <si>
    <t>внебюджетные источники</t>
  </si>
  <si>
    <t>"Патриотическое воспитание молодежи города Шарыпово"</t>
  </si>
  <si>
    <t>бюджет города</t>
  </si>
  <si>
    <t>Муниципальная программа</t>
  </si>
  <si>
    <t>федеральный бюджет</t>
  </si>
  <si>
    <t>№ п/п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</si>
  <si>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</si>
  <si>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</si>
  <si>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</si>
  <si>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</si>
  <si>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</si>
  <si>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</si>
  <si>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</si>
  <si>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</si>
  <si>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</si>
  <si>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2.1</t>
  </si>
  <si>
    <t>2.2</t>
  </si>
  <si>
    <t>2.3</t>
  </si>
  <si>
    <t>2.4</t>
  </si>
  <si>
    <t>3.1</t>
  </si>
  <si>
    <t>3.2</t>
  </si>
  <si>
    <t>3.3</t>
  </si>
  <si>
    <t>3.4</t>
  </si>
  <si>
    <t>"Молодежь города Шарыпово в XXI веке"</t>
  </si>
  <si>
    <t>"Вовлечение молодежи  в социальную практику"</t>
  </si>
  <si>
    <t>Отдел спорта и молодежной политики Администрации города Шарыпово</t>
  </si>
  <si>
    <t>Начальник Отдела                                                         СиМП Администрации города Шарыпово</t>
  </si>
  <si>
    <t>4</t>
  </si>
  <si>
    <t>2018 год</t>
  </si>
  <si>
    <t>2019 год</t>
  </si>
  <si>
    <t>2020 год</t>
  </si>
  <si>
    <t>Итого на очередной финансовый год и плановый период</t>
  </si>
  <si>
    <t>Наименование муниципальной программы, подпрограммы.</t>
  </si>
  <si>
    <t>Статус (муниципальная программа, подпрограмма)</t>
  </si>
  <si>
    <t>Л.А. Когданина</t>
  </si>
  <si>
    <t>Информация об источниках финансирования подпрограмм, отдельных мероприятий муниципальной программы муниципального образования города Шарыпово (средства городского бюджета, в том числе средства, поступившие из бюджетов других уровней бюджетной системы, бюджетов государственных внебюджетных фондов.)</t>
  </si>
  <si>
    <t>Приложение № 3 к  муниципальной программе "Молодежь города Шарыпово в XXI веке"утвержденной  постановлением Администрации города Шарыпово                                                                                      от 04.10.2013 № 238</t>
  </si>
  <si>
    <t>Уровень бюджетной системы/источники финансирования</t>
  </si>
  <si>
    <t>Приложение № 2 к постановлению
Администрации города Шарыпово
от _14.12.2018_ № _333_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</si>
</sst>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4" fontId="0" fillId="0" borderId="0" xfId="0" applyNumberFormat="1"/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10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0" fillId="0" borderId="0" xfId="0" applyFont="1" applyFill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workbookViewId="0">
      <selection activeCell="J1" sqref="J1:N2"/>
    </sheetView>
  </sheetViews>
  <sheetFormatPr defaultRowHeight="15"/>
  <cols>
    <col min="1" max="1" width="5.28515625" style="1" customWidth="1"/>
    <col min="2" max="2" width="9.7109375" style="1" customWidth="1"/>
    <col min="3" max="3" width="33.42578125" style="1" customWidth="1"/>
    <col min="4" max="4" width="23.140625" style="1" customWidth="1"/>
    <col min="5" max="13" width="9.140625" style="1"/>
    <col min="14" max="14" width="10" style="1" bestFit="1" customWidth="1"/>
    <col min="15" max="16384" width="9.140625" style="1"/>
  </cols>
  <sheetData>
    <row r="1" spans="1:14">
      <c r="J1" s="28" t="s">
        <v>100</v>
      </c>
      <c r="K1" s="28"/>
      <c r="L1" s="28"/>
      <c r="M1" s="28"/>
      <c r="N1" s="28"/>
    </row>
    <row r="2" spans="1:14" ht="18.75" customHeight="1">
      <c r="J2" s="28"/>
      <c r="K2" s="28"/>
      <c r="L2" s="28"/>
      <c r="M2" s="28"/>
      <c r="N2" s="28"/>
    </row>
    <row r="4" spans="1:14" ht="39" customHeight="1">
      <c r="A4" s="29" t="s">
        <v>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</row>
    <row r="5" spans="1:14">
      <c r="A5" s="30"/>
      <c r="B5" s="30" t="s">
        <v>1</v>
      </c>
      <c r="C5" s="30" t="s">
        <v>2</v>
      </c>
      <c r="D5" s="30" t="s">
        <v>3</v>
      </c>
      <c r="E5" s="32" t="s">
        <v>4</v>
      </c>
      <c r="F5" s="33"/>
      <c r="G5" s="33"/>
      <c r="H5" s="33"/>
      <c r="I5" s="33"/>
      <c r="J5" s="34"/>
      <c r="K5" s="32" t="s">
        <v>5</v>
      </c>
      <c r="L5" s="33"/>
      <c r="M5" s="33"/>
      <c r="N5" s="34"/>
    </row>
    <row r="6" spans="1:14" ht="45" customHeight="1">
      <c r="A6" s="31"/>
      <c r="B6" s="31"/>
      <c r="C6" s="31"/>
      <c r="D6" s="31"/>
      <c r="E6" s="2" t="s">
        <v>6</v>
      </c>
      <c r="F6" s="2" t="s">
        <v>7</v>
      </c>
      <c r="G6" s="32" t="s">
        <v>8</v>
      </c>
      <c r="H6" s="33"/>
      <c r="I6" s="34"/>
      <c r="J6" s="2" t="s">
        <v>9</v>
      </c>
      <c r="K6" s="2">
        <v>2014</v>
      </c>
      <c r="L6" s="2">
        <v>2015</v>
      </c>
      <c r="M6" s="2">
        <v>2016</v>
      </c>
      <c r="N6" s="2" t="s">
        <v>10</v>
      </c>
    </row>
    <row r="7" spans="1:14" s="5" customFormat="1" ht="35.25" customHeight="1">
      <c r="A7" s="3"/>
      <c r="B7" s="3" t="s">
        <v>11</v>
      </c>
      <c r="C7" s="3" t="s">
        <v>12</v>
      </c>
      <c r="D7" s="3" t="s">
        <v>13</v>
      </c>
      <c r="E7" s="4"/>
      <c r="F7" s="4"/>
      <c r="G7" s="4"/>
      <c r="H7" s="4"/>
      <c r="I7" s="4"/>
      <c r="J7" s="4"/>
      <c r="K7" s="4">
        <v>500233.6</v>
      </c>
      <c r="L7" s="4">
        <v>505092.3</v>
      </c>
      <c r="M7" s="4">
        <v>305092.3</v>
      </c>
      <c r="N7" s="4">
        <f>SUM(K7:M7)</f>
        <v>1310418.2</v>
      </c>
    </row>
    <row r="8" spans="1:14">
      <c r="A8" s="2"/>
      <c r="B8" s="2"/>
      <c r="C8" s="2"/>
      <c r="D8" s="2" t="s">
        <v>14</v>
      </c>
      <c r="E8" s="6"/>
      <c r="F8" s="6"/>
      <c r="G8" s="6"/>
      <c r="H8" s="6"/>
      <c r="I8" s="6"/>
      <c r="J8" s="6"/>
      <c r="K8" s="6"/>
      <c r="L8" s="6"/>
      <c r="M8" s="6"/>
      <c r="N8" s="4">
        <f t="shared" ref="N8:N42" si="0">SUM(K8:M8)</f>
        <v>0</v>
      </c>
    </row>
    <row r="9" spans="1:14" ht="33.75">
      <c r="A9" s="2"/>
      <c r="B9" s="2"/>
      <c r="C9" s="2"/>
      <c r="D9" s="2" t="s">
        <v>15</v>
      </c>
      <c r="E9" s="6"/>
      <c r="F9" s="6"/>
      <c r="G9" s="6"/>
      <c r="H9" s="6"/>
      <c r="I9" s="6"/>
      <c r="J9" s="6"/>
      <c r="K9" s="6">
        <v>299331.90000000002</v>
      </c>
      <c r="L9" s="6">
        <v>305092.3</v>
      </c>
      <c r="M9" s="6">
        <v>305092.3</v>
      </c>
      <c r="N9" s="4">
        <f t="shared" si="0"/>
        <v>909516.5</v>
      </c>
    </row>
    <row r="10" spans="1:14" ht="33.75">
      <c r="A10" s="2"/>
      <c r="B10" s="2"/>
      <c r="C10" s="2"/>
      <c r="D10" s="2" t="s">
        <v>16</v>
      </c>
      <c r="E10" s="6"/>
      <c r="F10" s="6"/>
      <c r="G10" s="6"/>
      <c r="H10" s="6"/>
      <c r="I10" s="6"/>
      <c r="J10" s="6"/>
      <c r="K10" s="6">
        <v>901.7</v>
      </c>
      <c r="L10" s="6">
        <v>0</v>
      </c>
      <c r="M10" s="6">
        <v>0</v>
      </c>
      <c r="N10" s="4">
        <f t="shared" si="0"/>
        <v>901.7</v>
      </c>
    </row>
    <row r="11" spans="1:14" ht="33.75">
      <c r="A11" s="2"/>
      <c r="B11" s="2"/>
      <c r="C11" s="2"/>
      <c r="D11" s="2" t="s">
        <v>17</v>
      </c>
      <c r="E11" s="6"/>
      <c r="F11" s="6"/>
      <c r="G11" s="6"/>
      <c r="H11" s="6"/>
      <c r="I11" s="6"/>
      <c r="J11" s="6"/>
      <c r="K11" s="6">
        <v>200000</v>
      </c>
      <c r="L11" s="6">
        <v>200000</v>
      </c>
      <c r="M11" s="6">
        <v>0</v>
      </c>
      <c r="N11" s="4">
        <f t="shared" si="0"/>
        <v>400000</v>
      </c>
    </row>
    <row r="12" spans="1:14" s="5" customFormat="1" ht="21">
      <c r="A12" s="3">
        <v>1</v>
      </c>
      <c r="B12" s="3" t="s">
        <v>45</v>
      </c>
      <c r="C12" s="3" t="s">
        <v>18</v>
      </c>
      <c r="D12" s="3" t="s">
        <v>13</v>
      </c>
      <c r="E12" s="4"/>
      <c r="F12" s="4"/>
      <c r="G12" s="4"/>
      <c r="H12" s="4"/>
      <c r="I12" s="4"/>
      <c r="J12" s="4"/>
      <c r="K12" s="4">
        <v>293126.90000000002</v>
      </c>
      <c r="L12" s="4">
        <v>304092.3</v>
      </c>
      <c r="M12" s="4">
        <v>304092.3</v>
      </c>
      <c r="N12" s="4">
        <f t="shared" si="0"/>
        <v>901311.5</v>
      </c>
    </row>
    <row r="13" spans="1:14">
      <c r="A13" s="2"/>
      <c r="B13" s="2"/>
      <c r="C13" s="2"/>
      <c r="D13" s="2" t="s">
        <v>14</v>
      </c>
      <c r="E13" s="6"/>
      <c r="F13" s="6"/>
      <c r="G13" s="6"/>
      <c r="H13" s="6"/>
      <c r="I13" s="6"/>
      <c r="J13" s="6"/>
      <c r="K13" s="6"/>
      <c r="L13" s="6"/>
      <c r="M13" s="6"/>
      <c r="N13" s="4"/>
    </row>
    <row r="14" spans="1:14" ht="33.75">
      <c r="A14" s="2"/>
      <c r="B14" s="2"/>
      <c r="C14" s="2"/>
      <c r="D14" s="2" t="s">
        <v>15</v>
      </c>
      <c r="E14" s="6"/>
      <c r="F14" s="6"/>
      <c r="G14" s="6"/>
      <c r="H14" s="6"/>
      <c r="I14" s="6"/>
      <c r="J14" s="6"/>
      <c r="K14" s="6">
        <v>293126.90000000002</v>
      </c>
      <c r="L14" s="6">
        <v>304092.3</v>
      </c>
      <c r="M14" s="6">
        <v>304092.3</v>
      </c>
      <c r="N14" s="4">
        <f t="shared" si="0"/>
        <v>901311.5</v>
      </c>
    </row>
    <row r="15" spans="1:14" ht="51.75" customHeight="1">
      <c r="A15" s="2" t="s">
        <v>47</v>
      </c>
      <c r="B15" s="2"/>
      <c r="C15" s="2" t="s">
        <v>19</v>
      </c>
      <c r="D15" s="2"/>
      <c r="E15" s="7">
        <v>164</v>
      </c>
      <c r="F15" s="7" t="s">
        <v>20</v>
      </c>
      <c r="G15" s="7" t="s">
        <v>21</v>
      </c>
      <c r="H15" s="7" t="s">
        <v>22</v>
      </c>
      <c r="I15" s="7" t="s">
        <v>23</v>
      </c>
      <c r="J15" s="7" t="s">
        <v>24</v>
      </c>
      <c r="K15" s="6">
        <v>3150.5</v>
      </c>
      <c r="L15" s="6">
        <v>3150.5</v>
      </c>
      <c r="M15" s="6">
        <v>3150.5</v>
      </c>
      <c r="N15" s="4">
        <f t="shared" si="0"/>
        <v>9451.5</v>
      </c>
    </row>
    <row r="16" spans="1:14" ht="108" customHeight="1">
      <c r="A16" s="2" t="s">
        <v>48</v>
      </c>
      <c r="B16" s="2"/>
      <c r="C16" s="2" t="s">
        <v>25</v>
      </c>
      <c r="D16" s="2"/>
      <c r="E16" s="7" t="s">
        <v>26</v>
      </c>
      <c r="F16" s="7" t="s">
        <v>20</v>
      </c>
      <c r="G16" s="7" t="s">
        <v>21</v>
      </c>
      <c r="H16" s="7" t="s">
        <v>22</v>
      </c>
      <c r="I16" s="7" t="s">
        <v>27</v>
      </c>
      <c r="J16" s="7" t="s">
        <v>24</v>
      </c>
      <c r="K16" s="6">
        <v>250</v>
      </c>
      <c r="L16" s="6">
        <v>250</v>
      </c>
      <c r="M16" s="6">
        <v>250</v>
      </c>
      <c r="N16" s="4">
        <f t="shared" si="0"/>
        <v>750</v>
      </c>
    </row>
    <row r="17" spans="1:14" ht="22.5">
      <c r="A17" s="2" t="s">
        <v>49</v>
      </c>
      <c r="B17" s="2"/>
      <c r="C17" s="2" t="s">
        <v>37</v>
      </c>
      <c r="D17" s="2"/>
      <c r="E17" s="7" t="s">
        <v>26</v>
      </c>
      <c r="F17" s="7" t="s">
        <v>20</v>
      </c>
      <c r="G17" s="7" t="s">
        <v>21</v>
      </c>
      <c r="H17" s="7" t="s">
        <v>22</v>
      </c>
      <c r="I17" s="7" t="s">
        <v>29</v>
      </c>
      <c r="J17" s="7" t="s">
        <v>33</v>
      </c>
      <c r="K17" s="6">
        <v>51290</v>
      </c>
      <c r="L17" s="6">
        <v>53854.5</v>
      </c>
      <c r="M17" s="6">
        <v>53854.5</v>
      </c>
      <c r="N17" s="4">
        <f t="shared" si="0"/>
        <v>158999</v>
      </c>
    </row>
    <row r="18" spans="1:14" ht="22.5">
      <c r="A18" s="2" t="s">
        <v>50</v>
      </c>
      <c r="B18" s="2"/>
      <c r="C18" s="2" t="s">
        <v>38</v>
      </c>
      <c r="D18" s="2"/>
      <c r="E18" s="7" t="s">
        <v>26</v>
      </c>
      <c r="F18" s="7" t="s">
        <v>20</v>
      </c>
      <c r="G18" s="7" t="s">
        <v>21</v>
      </c>
      <c r="H18" s="7" t="s">
        <v>22</v>
      </c>
      <c r="I18" s="7" t="s">
        <v>30</v>
      </c>
      <c r="J18" s="7" t="s">
        <v>33</v>
      </c>
      <c r="K18" s="6">
        <v>14060</v>
      </c>
      <c r="L18" s="6">
        <v>14763</v>
      </c>
      <c r="M18" s="6">
        <v>14763</v>
      </c>
      <c r="N18" s="4">
        <f t="shared" si="0"/>
        <v>43586</v>
      </c>
    </row>
    <row r="19" spans="1:14" ht="22.5">
      <c r="A19" s="2" t="s">
        <v>51</v>
      </c>
      <c r="B19" s="2"/>
      <c r="C19" s="2" t="s">
        <v>39</v>
      </c>
      <c r="D19" s="2"/>
      <c r="E19" s="7" t="s">
        <v>26</v>
      </c>
      <c r="F19" s="7" t="s">
        <v>20</v>
      </c>
      <c r="G19" s="7" t="s">
        <v>21</v>
      </c>
      <c r="H19" s="7" t="s">
        <v>22</v>
      </c>
      <c r="I19" s="7" t="s">
        <v>31</v>
      </c>
      <c r="J19" s="7" t="s">
        <v>34</v>
      </c>
      <c r="K19" s="6">
        <v>54570.1</v>
      </c>
      <c r="L19" s="6">
        <v>54570.1</v>
      </c>
      <c r="M19" s="6">
        <v>54570.1</v>
      </c>
      <c r="N19" s="4">
        <f t="shared" si="0"/>
        <v>163710.29999999999</v>
      </c>
    </row>
    <row r="20" spans="1:14" ht="22.5">
      <c r="A20" s="2" t="s">
        <v>52</v>
      </c>
      <c r="B20" s="2"/>
      <c r="C20" s="2" t="s">
        <v>40</v>
      </c>
      <c r="D20" s="2"/>
      <c r="E20" s="7" t="s">
        <v>26</v>
      </c>
      <c r="F20" s="7" t="s">
        <v>20</v>
      </c>
      <c r="G20" s="7" t="s">
        <v>21</v>
      </c>
      <c r="H20" s="7" t="s">
        <v>22</v>
      </c>
      <c r="I20" s="7" t="s">
        <v>28</v>
      </c>
      <c r="J20" s="7" t="s">
        <v>34</v>
      </c>
      <c r="K20" s="6">
        <v>2000</v>
      </c>
      <c r="L20" s="6">
        <v>2000</v>
      </c>
      <c r="M20" s="6">
        <v>2000</v>
      </c>
      <c r="N20" s="4">
        <f t="shared" si="0"/>
        <v>6000</v>
      </c>
    </row>
    <row r="21" spans="1:14" ht="45">
      <c r="A21" s="2" t="s">
        <v>53</v>
      </c>
      <c r="B21" s="2"/>
      <c r="C21" s="2" t="s">
        <v>41</v>
      </c>
      <c r="D21" s="2"/>
      <c r="E21" s="7" t="s">
        <v>26</v>
      </c>
      <c r="F21" s="7" t="s">
        <v>20</v>
      </c>
      <c r="G21" s="7" t="s">
        <v>21</v>
      </c>
      <c r="H21" s="7" t="s">
        <v>22</v>
      </c>
      <c r="I21" s="7" t="s">
        <v>32</v>
      </c>
      <c r="J21" s="7" t="s">
        <v>33</v>
      </c>
      <c r="K21" s="6">
        <v>47626.8</v>
      </c>
      <c r="L21" s="6">
        <v>49758</v>
      </c>
      <c r="M21" s="6">
        <v>49758</v>
      </c>
      <c r="N21" s="4">
        <f t="shared" si="0"/>
        <v>147142.79999999999</v>
      </c>
    </row>
    <row r="22" spans="1:14" ht="45">
      <c r="A22" s="2" t="s">
        <v>54</v>
      </c>
      <c r="B22" s="2"/>
      <c r="C22" s="2" t="s">
        <v>42</v>
      </c>
      <c r="D22" s="2"/>
      <c r="E22" s="7" t="s">
        <v>26</v>
      </c>
      <c r="F22" s="7" t="s">
        <v>20</v>
      </c>
      <c r="G22" s="7" t="s">
        <v>21</v>
      </c>
      <c r="H22" s="7" t="s">
        <v>22</v>
      </c>
      <c r="I22" s="7" t="s">
        <v>32</v>
      </c>
      <c r="J22" s="7" t="s">
        <v>35</v>
      </c>
      <c r="K22" s="6">
        <v>119498.3</v>
      </c>
      <c r="L22" s="6">
        <v>125065.2</v>
      </c>
      <c r="M22" s="6">
        <v>125065.2</v>
      </c>
      <c r="N22" s="4">
        <f t="shared" si="0"/>
        <v>369628.7</v>
      </c>
    </row>
    <row r="23" spans="1:14" ht="56.25">
      <c r="A23" s="2" t="s">
        <v>55</v>
      </c>
      <c r="B23" s="2"/>
      <c r="C23" s="2" t="s">
        <v>43</v>
      </c>
      <c r="D23" s="2"/>
      <c r="E23" s="7" t="s">
        <v>26</v>
      </c>
      <c r="F23" s="7" t="s">
        <v>20</v>
      </c>
      <c r="G23" s="7" t="s">
        <v>21</v>
      </c>
      <c r="H23" s="7" t="s">
        <v>22</v>
      </c>
      <c r="I23" s="7" t="s">
        <v>32</v>
      </c>
      <c r="J23" s="7" t="s">
        <v>36</v>
      </c>
      <c r="K23" s="6">
        <v>681</v>
      </c>
      <c r="L23" s="6">
        <v>681</v>
      </c>
      <c r="M23" s="6">
        <v>681</v>
      </c>
      <c r="N23" s="4">
        <f t="shared" si="0"/>
        <v>2043</v>
      </c>
    </row>
    <row r="24" spans="1:14" s="5" customFormat="1" ht="21">
      <c r="A24" s="3">
        <v>2</v>
      </c>
      <c r="B24" s="3" t="s">
        <v>44</v>
      </c>
      <c r="C24" s="3" t="s">
        <v>46</v>
      </c>
      <c r="D24" s="3" t="s">
        <v>13</v>
      </c>
      <c r="E24" s="8"/>
      <c r="F24" s="8"/>
      <c r="G24" s="8"/>
      <c r="H24" s="8"/>
      <c r="I24" s="8"/>
      <c r="J24" s="8"/>
      <c r="K24" s="4">
        <v>7106.7</v>
      </c>
      <c r="L24" s="4">
        <v>1000</v>
      </c>
      <c r="M24" s="4">
        <v>1000</v>
      </c>
      <c r="N24" s="4">
        <f t="shared" si="0"/>
        <v>9106.7000000000007</v>
      </c>
    </row>
    <row r="25" spans="1:14">
      <c r="A25" s="2"/>
      <c r="B25" s="2"/>
      <c r="C25" s="2"/>
      <c r="D25" s="2" t="s">
        <v>14</v>
      </c>
      <c r="E25" s="7"/>
      <c r="F25" s="7"/>
      <c r="G25" s="7"/>
      <c r="H25" s="7"/>
      <c r="I25" s="7"/>
      <c r="J25" s="7"/>
      <c r="K25" s="6"/>
      <c r="L25" s="6"/>
      <c r="M25" s="6"/>
      <c r="N25" s="4"/>
    </row>
    <row r="26" spans="1:14" ht="33.75">
      <c r="A26" s="2"/>
      <c r="B26" s="2"/>
      <c r="C26" s="2"/>
      <c r="D26" s="2" t="s">
        <v>15</v>
      </c>
      <c r="E26" s="7"/>
      <c r="F26" s="7"/>
      <c r="G26" s="7"/>
      <c r="H26" s="7"/>
      <c r="I26" s="7"/>
      <c r="J26" s="7"/>
      <c r="K26" s="6">
        <v>6205</v>
      </c>
      <c r="L26" s="6">
        <v>1000</v>
      </c>
      <c r="M26" s="6">
        <v>1000</v>
      </c>
      <c r="N26" s="4">
        <f t="shared" si="0"/>
        <v>8205</v>
      </c>
    </row>
    <row r="27" spans="1:14" ht="33.75">
      <c r="A27" s="2"/>
      <c r="B27" s="2"/>
      <c r="C27" s="2"/>
      <c r="D27" s="2" t="s">
        <v>16</v>
      </c>
      <c r="E27" s="7"/>
      <c r="F27" s="7"/>
      <c r="G27" s="7"/>
      <c r="H27" s="7"/>
      <c r="I27" s="7"/>
      <c r="J27" s="7"/>
      <c r="K27" s="6">
        <v>901.7</v>
      </c>
      <c r="L27" s="6">
        <v>0</v>
      </c>
      <c r="M27" s="6">
        <v>0</v>
      </c>
      <c r="N27" s="4">
        <f t="shared" si="0"/>
        <v>901.7</v>
      </c>
    </row>
    <row r="28" spans="1:14" ht="56.25">
      <c r="A28" s="2" t="s">
        <v>79</v>
      </c>
      <c r="B28" s="2"/>
      <c r="C28" s="2" t="s">
        <v>56</v>
      </c>
      <c r="D28" s="2"/>
      <c r="E28" s="7" t="s">
        <v>26</v>
      </c>
      <c r="F28" s="7" t="s">
        <v>20</v>
      </c>
      <c r="G28" s="7" t="s">
        <v>21</v>
      </c>
      <c r="H28" s="7" t="s">
        <v>59</v>
      </c>
      <c r="I28" s="7" t="s">
        <v>60</v>
      </c>
      <c r="J28" s="7" t="s">
        <v>34</v>
      </c>
      <c r="K28" s="6">
        <v>1500</v>
      </c>
      <c r="L28" s="6"/>
      <c r="M28" s="6"/>
      <c r="N28" s="4">
        <f t="shared" si="0"/>
        <v>1500</v>
      </c>
    </row>
    <row r="29" spans="1:14" ht="56.25">
      <c r="A29" s="2" t="s">
        <v>80</v>
      </c>
      <c r="B29" s="2"/>
      <c r="C29" s="2" t="s">
        <v>57</v>
      </c>
      <c r="D29" s="2"/>
      <c r="E29" s="7" t="s">
        <v>26</v>
      </c>
      <c r="F29" s="7" t="s">
        <v>20</v>
      </c>
      <c r="G29" s="7" t="s">
        <v>21</v>
      </c>
      <c r="H29" s="7" t="s">
        <v>59</v>
      </c>
      <c r="I29" s="7" t="s">
        <v>61</v>
      </c>
      <c r="J29" s="7" t="s">
        <v>34</v>
      </c>
      <c r="K29" s="6">
        <v>500</v>
      </c>
      <c r="L29" s="6"/>
      <c r="M29" s="6"/>
      <c r="N29" s="4">
        <f t="shared" si="0"/>
        <v>500</v>
      </c>
    </row>
    <row r="30" spans="1:14" ht="67.5">
      <c r="A30" s="2" t="s">
        <v>81</v>
      </c>
      <c r="B30" s="2"/>
      <c r="C30" s="2" t="s">
        <v>58</v>
      </c>
      <c r="D30" s="2"/>
      <c r="E30" s="7" t="s">
        <v>26</v>
      </c>
      <c r="F30" s="7" t="s">
        <v>20</v>
      </c>
      <c r="G30" s="7" t="s">
        <v>21</v>
      </c>
      <c r="H30" s="7" t="s">
        <v>59</v>
      </c>
      <c r="I30" s="7" t="s">
        <v>62</v>
      </c>
      <c r="J30" s="7" t="s">
        <v>35</v>
      </c>
      <c r="K30" s="6">
        <v>400</v>
      </c>
      <c r="L30" s="6"/>
      <c r="M30" s="6"/>
      <c r="N30" s="4">
        <f t="shared" si="0"/>
        <v>400</v>
      </c>
    </row>
    <row r="31" spans="1:14" ht="67.5">
      <c r="A31" s="2" t="s">
        <v>82</v>
      </c>
      <c r="B31" s="2"/>
      <c r="C31" s="2" t="s">
        <v>63</v>
      </c>
      <c r="D31" s="2"/>
      <c r="E31" s="7" t="s">
        <v>26</v>
      </c>
      <c r="F31" s="7" t="s">
        <v>20</v>
      </c>
      <c r="G31" s="7" t="s">
        <v>21</v>
      </c>
      <c r="H31" s="7" t="s">
        <v>59</v>
      </c>
      <c r="I31" s="7" t="s">
        <v>72</v>
      </c>
      <c r="J31" s="7" t="s">
        <v>33</v>
      </c>
      <c r="K31" s="6">
        <v>1267.5</v>
      </c>
      <c r="L31" s="6"/>
      <c r="M31" s="6"/>
      <c r="N31" s="4">
        <f t="shared" si="0"/>
        <v>1267.5</v>
      </c>
    </row>
    <row r="32" spans="1:14" ht="33.75">
      <c r="A32" s="2" t="s">
        <v>83</v>
      </c>
      <c r="B32" s="2"/>
      <c r="C32" s="2" t="s">
        <v>64</v>
      </c>
      <c r="D32" s="2"/>
      <c r="E32" s="7" t="s">
        <v>26</v>
      </c>
      <c r="F32" s="7" t="s">
        <v>20</v>
      </c>
      <c r="G32" s="7" t="s">
        <v>21</v>
      </c>
      <c r="H32" s="7" t="s">
        <v>59</v>
      </c>
      <c r="I32" s="7" t="s">
        <v>73</v>
      </c>
      <c r="J32" s="7" t="s">
        <v>33</v>
      </c>
      <c r="K32" s="6">
        <v>1800</v>
      </c>
      <c r="L32" s="6"/>
      <c r="M32" s="6"/>
      <c r="N32" s="4">
        <f t="shared" si="0"/>
        <v>1800</v>
      </c>
    </row>
    <row r="33" spans="1:14" ht="33.75">
      <c r="A33" s="2" t="s">
        <v>84</v>
      </c>
      <c r="B33" s="2"/>
      <c r="C33" s="2" t="s">
        <v>65</v>
      </c>
      <c r="D33" s="2"/>
      <c r="E33" s="7" t="s">
        <v>26</v>
      </c>
      <c r="F33" s="7" t="s">
        <v>20</v>
      </c>
      <c r="G33" s="7" t="s">
        <v>21</v>
      </c>
      <c r="H33" s="7" t="s">
        <v>59</v>
      </c>
      <c r="I33" s="7" t="s">
        <v>74</v>
      </c>
      <c r="J33" s="7" t="s">
        <v>36</v>
      </c>
      <c r="K33" s="6">
        <v>157.5</v>
      </c>
      <c r="L33" s="6"/>
      <c r="M33" s="6"/>
      <c r="N33" s="4">
        <f t="shared" si="0"/>
        <v>157.5</v>
      </c>
    </row>
    <row r="34" spans="1:14" ht="33.75">
      <c r="A34" s="2" t="s">
        <v>85</v>
      </c>
      <c r="B34" s="2"/>
      <c r="C34" s="2" t="s">
        <v>66</v>
      </c>
      <c r="D34" s="2"/>
      <c r="E34" s="7" t="s">
        <v>26</v>
      </c>
      <c r="F34" s="7" t="s">
        <v>20</v>
      </c>
      <c r="G34" s="7" t="s">
        <v>21</v>
      </c>
      <c r="H34" s="7" t="s">
        <v>59</v>
      </c>
      <c r="I34" s="7" t="s">
        <v>75</v>
      </c>
      <c r="J34" s="7" t="s">
        <v>36</v>
      </c>
      <c r="K34" s="6">
        <v>580</v>
      </c>
      <c r="L34" s="6"/>
      <c r="M34" s="6"/>
      <c r="N34" s="4">
        <f t="shared" si="0"/>
        <v>580</v>
      </c>
    </row>
    <row r="35" spans="1:14" ht="22.5">
      <c r="A35" s="9" t="s">
        <v>86</v>
      </c>
      <c r="B35" s="2"/>
      <c r="C35" s="2" t="s">
        <v>67</v>
      </c>
      <c r="D35" s="2"/>
      <c r="E35" s="7" t="s">
        <v>70</v>
      </c>
      <c r="F35" s="7" t="s">
        <v>71</v>
      </c>
      <c r="G35" s="7" t="s">
        <v>21</v>
      </c>
      <c r="H35" s="7" t="s">
        <v>59</v>
      </c>
      <c r="I35" s="7" t="s">
        <v>76</v>
      </c>
      <c r="J35" s="7" t="s">
        <v>33</v>
      </c>
      <c r="K35" s="6">
        <v>426.8</v>
      </c>
      <c r="L35" s="6"/>
      <c r="M35" s="6"/>
      <c r="N35" s="4">
        <f t="shared" si="0"/>
        <v>426.8</v>
      </c>
    </row>
    <row r="36" spans="1:14" ht="56.25">
      <c r="A36" s="2" t="s">
        <v>87</v>
      </c>
      <c r="B36" s="2"/>
      <c r="C36" s="2" t="s">
        <v>68</v>
      </c>
      <c r="D36" s="2"/>
      <c r="E36" s="7" t="s">
        <v>70</v>
      </c>
      <c r="F36" s="7" t="s">
        <v>71</v>
      </c>
      <c r="G36" s="7" t="s">
        <v>21</v>
      </c>
      <c r="H36" s="7" t="s">
        <v>59</v>
      </c>
      <c r="I36" s="7" t="s">
        <v>77</v>
      </c>
      <c r="J36" s="7" t="s">
        <v>33</v>
      </c>
      <c r="K36" s="6">
        <v>474.9</v>
      </c>
      <c r="L36" s="6"/>
      <c r="M36" s="6"/>
      <c r="N36" s="4">
        <f t="shared" si="0"/>
        <v>474.9</v>
      </c>
    </row>
    <row r="37" spans="1:14" ht="22.5">
      <c r="A37" s="2" t="s">
        <v>88</v>
      </c>
      <c r="B37" s="2"/>
      <c r="C37" s="2" t="s">
        <v>69</v>
      </c>
      <c r="D37" s="2"/>
      <c r="E37" s="7" t="s">
        <v>26</v>
      </c>
      <c r="F37" s="7" t="s">
        <v>20</v>
      </c>
      <c r="G37" s="7" t="s">
        <v>21</v>
      </c>
      <c r="H37" s="7" t="s">
        <v>59</v>
      </c>
      <c r="I37" s="7" t="s">
        <v>78</v>
      </c>
      <c r="J37" s="7" t="s">
        <v>33</v>
      </c>
      <c r="K37" s="6"/>
      <c r="L37" s="6">
        <v>1000</v>
      </c>
      <c r="M37" s="6">
        <v>1000</v>
      </c>
      <c r="N37" s="4">
        <f t="shared" si="0"/>
        <v>2000</v>
      </c>
    </row>
    <row r="38" spans="1:14" s="5" customFormat="1" ht="21">
      <c r="A38" s="3">
        <v>3</v>
      </c>
      <c r="B38" s="3" t="s">
        <v>89</v>
      </c>
      <c r="C38" s="3" t="s">
        <v>90</v>
      </c>
      <c r="D38" s="3" t="s">
        <v>13</v>
      </c>
      <c r="E38" s="8"/>
      <c r="F38" s="8"/>
      <c r="G38" s="8"/>
      <c r="H38" s="8"/>
      <c r="I38" s="8"/>
      <c r="J38" s="8"/>
      <c r="K38" s="4">
        <v>200000</v>
      </c>
      <c r="L38" s="4">
        <v>200000</v>
      </c>
      <c r="M38" s="4">
        <v>0</v>
      </c>
      <c r="N38" s="4">
        <f t="shared" si="0"/>
        <v>400000</v>
      </c>
    </row>
    <row r="39" spans="1:14">
      <c r="A39" s="2"/>
      <c r="B39" s="2"/>
      <c r="C39" s="2"/>
      <c r="D39" s="2" t="s">
        <v>14</v>
      </c>
      <c r="E39" s="7"/>
      <c r="F39" s="7"/>
      <c r="G39" s="7"/>
      <c r="H39" s="7"/>
      <c r="I39" s="7"/>
      <c r="J39" s="7"/>
      <c r="K39" s="6"/>
      <c r="L39" s="6"/>
      <c r="M39" s="6"/>
      <c r="N39" s="4">
        <f t="shared" si="0"/>
        <v>0</v>
      </c>
    </row>
    <row r="40" spans="1:14" ht="33.75">
      <c r="A40" s="2"/>
      <c r="B40" s="2"/>
      <c r="C40" s="2"/>
      <c r="D40" s="2" t="s">
        <v>17</v>
      </c>
      <c r="E40" s="7" t="s">
        <v>95</v>
      </c>
      <c r="F40" s="7" t="s">
        <v>96</v>
      </c>
      <c r="G40" s="7"/>
      <c r="H40" s="7"/>
      <c r="I40" s="7"/>
      <c r="J40" s="7"/>
      <c r="K40" s="6">
        <v>200000</v>
      </c>
      <c r="L40" s="6">
        <v>200000</v>
      </c>
      <c r="M40" s="6">
        <v>0</v>
      </c>
      <c r="N40" s="4">
        <f t="shared" si="0"/>
        <v>400000</v>
      </c>
    </row>
    <row r="41" spans="1:14" ht="45">
      <c r="A41" s="2" t="s">
        <v>91</v>
      </c>
      <c r="B41" s="2"/>
      <c r="C41" s="2" t="s">
        <v>93</v>
      </c>
      <c r="D41" s="2"/>
      <c r="E41" s="7" t="s">
        <v>95</v>
      </c>
      <c r="F41" s="7" t="s">
        <v>96</v>
      </c>
      <c r="G41" s="7" t="s">
        <v>21</v>
      </c>
      <c r="H41" s="7" t="s">
        <v>97</v>
      </c>
      <c r="I41" s="7" t="s">
        <v>98</v>
      </c>
      <c r="J41" s="7" t="s">
        <v>34</v>
      </c>
      <c r="K41" s="6">
        <v>196265</v>
      </c>
      <c r="L41" s="6">
        <v>195995</v>
      </c>
      <c r="M41" s="6">
        <v>0</v>
      </c>
      <c r="N41" s="4">
        <f t="shared" si="0"/>
        <v>392260</v>
      </c>
    </row>
    <row r="42" spans="1:14" ht="33.75">
      <c r="A42" s="2" t="s">
        <v>92</v>
      </c>
      <c r="B42" s="2"/>
      <c r="C42" s="2" t="s">
        <v>94</v>
      </c>
      <c r="D42" s="2"/>
      <c r="E42" s="7" t="s">
        <v>95</v>
      </c>
      <c r="F42" s="7" t="s">
        <v>96</v>
      </c>
      <c r="G42" s="7" t="s">
        <v>21</v>
      </c>
      <c r="H42" s="7" t="s">
        <v>97</v>
      </c>
      <c r="I42" s="7" t="s">
        <v>99</v>
      </c>
      <c r="J42" s="7" t="s">
        <v>34</v>
      </c>
      <c r="K42" s="6">
        <v>3735</v>
      </c>
      <c r="L42" s="6">
        <v>4005</v>
      </c>
      <c r="M42" s="6">
        <v>0</v>
      </c>
      <c r="N42" s="4">
        <f t="shared" si="0"/>
        <v>7740</v>
      </c>
    </row>
  </sheetData>
  <mergeCells count="9">
    <mergeCell ref="J1:N2"/>
    <mergeCell ref="A4:N4"/>
    <mergeCell ref="A5:A6"/>
    <mergeCell ref="B5:B6"/>
    <mergeCell ref="C5:C6"/>
    <mergeCell ref="D5:D6"/>
    <mergeCell ref="E5:J5"/>
    <mergeCell ref="K5:N5"/>
    <mergeCell ref="G6:I6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3"/>
  <sheetViews>
    <sheetView tabSelected="1" topLeftCell="B7" zoomScaleNormal="100" workbookViewId="0">
      <selection activeCell="E13" sqref="E13"/>
    </sheetView>
  </sheetViews>
  <sheetFormatPr defaultRowHeight="11.25"/>
  <cols>
    <col min="1" max="1" width="6.5703125" style="11" customWidth="1"/>
    <col min="2" max="2" width="3.85546875" style="11" customWidth="1"/>
    <col min="3" max="3" width="21.42578125" style="11" customWidth="1"/>
    <col min="4" max="4" width="22.5703125" style="11" customWidth="1"/>
    <col min="5" max="5" width="26.42578125" style="11" customWidth="1"/>
    <col min="6" max="8" width="11.7109375" style="11" customWidth="1"/>
    <col min="9" max="9" width="19.7109375" style="11" customWidth="1"/>
    <col min="10" max="16384" width="9.140625" style="11"/>
  </cols>
  <sheetData>
    <row r="1" spans="1:9" ht="40.5" customHeight="1">
      <c r="F1" s="35" t="s">
        <v>141</v>
      </c>
      <c r="G1" s="35"/>
      <c r="H1" s="35"/>
      <c r="I1" s="35"/>
    </row>
    <row r="2" spans="1:9" ht="9" customHeight="1"/>
    <row r="3" spans="1:9" ht="16.5" customHeight="1">
      <c r="F3" s="36" t="s">
        <v>139</v>
      </c>
      <c r="G3" s="36"/>
      <c r="H3" s="36"/>
      <c r="I3" s="36"/>
    </row>
    <row r="4" spans="1:9" ht="38.25" customHeight="1">
      <c r="E4" s="24"/>
      <c r="F4" s="36"/>
      <c r="G4" s="36"/>
      <c r="H4" s="36"/>
      <c r="I4" s="36"/>
    </row>
    <row r="5" spans="1:9" ht="0.75" hidden="1" customHeight="1">
      <c r="F5" s="20"/>
      <c r="G5" s="20"/>
      <c r="H5" s="20"/>
      <c r="I5" s="20"/>
    </row>
    <row r="6" spans="1:9" ht="54" customHeight="1">
      <c r="B6" s="37" t="s">
        <v>138</v>
      </c>
      <c r="C6" s="37"/>
      <c r="D6" s="37"/>
      <c r="E6" s="37"/>
      <c r="F6" s="37"/>
      <c r="G6" s="37"/>
      <c r="H6" s="37"/>
      <c r="I6" s="37"/>
    </row>
    <row r="7" spans="1:9">
      <c r="I7" s="22"/>
    </row>
    <row r="8" spans="1:9" s="19" customFormat="1" ht="30" customHeight="1">
      <c r="A8" s="38" t="s">
        <v>108</v>
      </c>
      <c r="B8" s="44" t="s">
        <v>108</v>
      </c>
      <c r="C8" s="44" t="s">
        <v>136</v>
      </c>
      <c r="D8" s="44" t="s">
        <v>135</v>
      </c>
      <c r="E8" s="44" t="s">
        <v>140</v>
      </c>
      <c r="F8" s="38" t="s">
        <v>131</v>
      </c>
      <c r="G8" s="38" t="s">
        <v>132</v>
      </c>
      <c r="H8" s="38" t="s">
        <v>133</v>
      </c>
      <c r="I8" s="44" t="s">
        <v>134</v>
      </c>
    </row>
    <row r="9" spans="1:9" s="19" customFormat="1" ht="12.75">
      <c r="A9" s="38"/>
      <c r="B9" s="45"/>
      <c r="C9" s="45"/>
      <c r="D9" s="45"/>
      <c r="E9" s="45"/>
      <c r="F9" s="38"/>
      <c r="G9" s="38"/>
      <c r="H9" s="38"/>
      <c r="I9" s="45"/>
    </row>
    <row r="10" spans="1:9" s="19" customFormat="1" ht="12.75">
      <c r="A10" s="23">
        <v>1</v>
      </c>
      <c r="B10" s="25">
        <v>1</v>
      </c>
      <c r="C10" s="25">
        <v>2</v>
      </c>
      <c r="D10" s="25">
        <v>3</v>
      </c>
      <c r="E10" s="26">
        <v>4</v>
      </c>
      <c r="F10" s="27">
        <v>5</v>
      </c>
      <c r="G10" s="27">
        <v>6</v>
      </c>
      <c r="H10" s="27">
        <v>7</v>
      </c>
      <c r="I10" s="27">
        <v>8</v>
      </c>
    </row>
    <row r="11" spans="1:9" s="19" customFormat="1" ht="18" customHeight="1">
      <c r="A11" s="23">
        <v>1</v>
      </c>
      <c r="B11" s="44">
        <v>2</v>
      </c>
      <c r="C11" s="41" t="s">
        <v>106</v>
      </c>
      <c r="D11" s="41" t="s">
        <v>126</v>
      </c>
      <c r="E11" s="12" t="s">
        <v>101</v>
      </c>
      <c r="F11" s="13">
        <f t="shared" ref="F11" si="0">F13+F14+F15+F16</f>
        <v>10775.221000000001</v>
      </c>
      <c r="G11" s="13">
        <f t="shared" ref="G11:I11" si="1">G13+G14+G15+G16</f>
        <v>9173.77</v>
      </c>
      <c r="H11" s="13">
        <f t="shared" si="1"/>
        <v>9173.77</v>
      </c>
      <c r="I11" s="13">
        <f t="shared" si="1"/>
        <v>29122.760999999999</v>
      </c>
    </row>
    <row r="12" spans="1:9" s="19" customFormat="1" ht="12.75">
      <c r="A12" s="14" t="s">
        <v>109</v>
      </c>
      <c r="B12" s="46"/>
      <c r="C12" s="42"/>
      <c r="D12" s="42"/>
      <c r="E12" s="15" t="s">
        <v>14</v>
      </c>
      <c r="F12" s="16"/>
      <c r="G12" s="16"/>
      <c r="H12" s="16"/>
      <c r="I12" s="16"/>
    </row>
    <row r="13" spans="1:9" s="19" customFormat="1" ht="12.75">
      <c r="A13" s="14" t="s">
        <v>110</v>
      </c>
      <c r="B13" s="46"/>
      <c r="C13" s="42"/>
      <c r="D13" s="42"/>
      <c r="E13" s="15" t="s">
        <v>102</v>
      </c>
      <c r="F13" s="16">
        <f>F18</f>
        <v>2639.0899999999997</v>
      </c>
      <c r="G13" s="16">
        <f t="shared" ref="G13:I13" si="2">G18</f>
        <v>1110.8</v>
      </c>
      <c r="H13" s="16">
        <f t="shared" si="2"/>
        <v>1110.8</v>
      </c>
      <c r="I13" s="16">
        <f t="shared" si="2"/>
        <v>4860.6899999999996</v>
      </c>
    </row>
    <row r="14" spans="1:9" s="19" customFormat="1" ht="12.75">
      <c r="A14" s="14" t="s">
        <v>111</v>
      </c>
      <c r="B14" s="46"/>
      <c r="C14" s="42"/>
      <c r="D14" s="42"/>
      <c r="E14" s="15" t="s">
        <v>103</v>
      </c>
      <c r="F14" s="16">
        <f>F19</f>
        <v>2205</v>
      </c>
      <c r="G14" s="16">
        <f>G19</f>
        <v>2000</v>
      </c>
      <c r="H14" s="16">
        <f t="shared" ref="H14" si="3">H24+H29</f>
        <v>2000</v>
      </c>
      <c r="I14" s="16">
        <f>I24+I29</f>
        <v>6205</v>
      </c>
    </row>
    <row r="15" spans="1:9" s="19" customFormat="1" ht="12.75">
      <c r="A15" s="14" t="s">
        <v>112</v>
      </c>
      <c r="B15" s="46"/>
      <c r="C15" s="42"/>
      <c r="D15" s="42"/>
      <c r="E15" s="15" t="s">
        <v>105</v>
      </c>
      <c r="F15" s="16">
        <f>F20</f>
        <v>5931.1310000000003</v>
      </c>
      <c r="G15" s="16">
        <f t="shared" ref="G15:H15" si="4">G20</f>
        <v>6062.97</v>
      </c>
      <c r="H15" s="16">
        <f t="shared" si="4"/>
        <v>6062.97</v>
      </c>
      <c r="I15" s="16">
        <f>I20</f>
        <v>18057.071</v>
      </c>
    </row>
    <row r="16" spans="1:9" s="19" customFormat="1" ht="12.75">
      <c r="A16" s="14" t="s">
        <v>113</v>
      </c>
      <c r="B16" s="46"/>
      <c r="C16" s="42"/>
      <c r="D16" s="42"/>
      <c r="E16" s="15" t="s">
        <v>107</v>
      </c>
      <c r="F16" s="16">
        <v>0</v>
      </c>
      <c r="G16" s="16">
        <v>0</v>
      </c>
      <c r="H16" s="16">
        <v>0</v>
      </c>
      <c r="I16" s="16">
        <v>0</v>
      </c>
    </row>
    <row r="17" spans="1:10" s="19" customFormat="1" ht="26.25" customHeight="1">
      <c r="A17" s="14" t="s">
        <v>114</v>
      </c>
      <c r="B17" s="46"/>
      <c r="C17" s="42"/>
      <c r="D17" s="42"/>
      <c r="E17" s="12" t="s">
        <v>128</v>
      </c>
      <c r="F17" s="13">
        <f>SUM(F18:F20)</f>
        <v>10775.221000000001</v>
      </c>
      <c r="G17" s="13">
        <f>SUM(G18:G20)</f>
        <v>9173.77</v>
      </c>
      <c r="H17" s="13">
        <f t="shared" ref="H17:I17" si="5">SUM(H18:H20)</f>
        <v>9173.77</v>
      </c>
      <c r="I17" s="13">
        <f t="shared" si="5"/>
        <v>29122.760999999999</v>
      </c>
    </row>
    <row r="18" spans="1:10" s="19" customFormat="1" ht="12.75">
      <c r="A18" s="14" t="s">
        <v>115</v>
      </c>
      <c r="B18" s="46"/>
      <c r="C18" s="42"/>
      <c r="D18" s="42"/>
      <c r="E18" s="15" t="s">
        <v>102</v>
      </c>
      <c r="F18" s="16">
        <f>F23+F28</f>
        <v>2639.0899999999997</v>
      </c>
      <c r="G18" s="16">
        <f t="shared" ref="G18:H18" si="6">G23+G28</f>
        <v>1110.8</v>
      </c>
      <c r="H18" s="16">
        <f t="shared" si="6"/>
        <v>1110.8</v>
      </c>
      <c r="I18" s="16">
        <f>SUM(F18:H18)</f>
        <v>4860.6899999999996</v>
      </c>
    </row>
    <row r="19" spans="1:10" s="19" customFormat="1" ht="12.75">
      <c r="A19" s="14" t="s">
        <v>116</v>
      </c>
      <c r="B19" s="46"/>
      <c r="C19" s="42"/>
      <c r="D19" s="42"/>
      <c r="E19" s="15" t="s">
        <v>103</v>
      </c>
      <c r="F19" s="16">
        <f>F24</f>
        <v>2205</v>
      </c>
      <c r="G19" s="16">
        <v>2000</v>
      </c>
      <c r="H19" s="16">
        <f t="shared" ref="H19" si="7">H24+H29</f>
        <v>2000</v>
      </c>
      <c r="I19" s="16">
        <f>SUM(F19:H19)</f>
        <v>6205</v>
      </c>
    </row>
    <row r="20" spans="1:10" s="19" customFormat="1" ht="12.75">
      <c r="A20" s="14" t="s">
        <v>117</v>
      </c>
      <c r="B20" s="45"/>
      <c r="C20" s="42"/>
      <c r="D20" s="42"/>
      <c r="E20" s="15" t="s">
        <v>105</v>
      </c>
      <c r="F20" s="16">
        <f>SUM(F25+F30)</f>
        <v>5931.1310000000003</v>
      </c>
      <c r="G20" s="16">
        <f t="shared" ref="G20" si="8">SUM(G25+G30)</f>
        <v>6062.97</v>
      </c>
      <c r="H20" s="16">
        <f t="shared" ref="H20" si="9">G20</f>
        <v>6062.97</v>
      </c>
      <c r="I20" s="16">
        <f>SUM(F20:H20)</f>
        <v>18057.071</v>
      </c>
    </row>
    <row r="21" spans="1:10" s="19" customFormat="1" ht="15.75" customHeight="1">
      <c r="A21" s="14" t="s">
        <v>59</v>
      </c>
      <c r="B21" s="47" t="s">
        <v>97</v>
      </c>
      <c r="C21" s="41" t="s">
        <v>45</v>
      </c>
      <c r="D21" s="41" t="s">
        <v>127</v>
      </c>
      <c r="E21" s="12" t="s">
        <v>101</v>
      </c>
      <c r="F21" s="13">
        <f>SUM(F23:F25)</f>
        <v>10301.86</v>
      </c>
      <c r="G21" s="13">
        <f>SUM(G23:G25)</f>
        <v>8873.77</v>
      </c>
      <c r="H21" s="13">
        <f t="shared" ref="H21" si="10">SUM(H23:H25)</f>
        <v>8873.77</v>
      </c>
      <c r="I21" s="13">
        <f>SUM(I23:I25)</f>
        <v>28049.4</v>
      </c>
    </row>
    <row r="22" spans="1:10" s="19" customFormat="1" ht="12.75">
      <c r="A22" s="14" t="s">
        <v>118</v>
      </c>
      <c r="B22" s="48"/>
      <c r="C22" s="42"/>
      <c r="D22" s="42"/>
      <c r="E22" s="15" t="s">
        <v>14</v>
      </c>
      <c r="F22" s="16"/>
      <c r="G22" s="16"/>
      <c r="H22" s="16"/>
      <c r="I22" s="16"/>
    </row>
    <row r="23" spans="1:10" s="19" customFormat="1" ht="12.75">
      <c r="A23" s="14" t="s">
        <v>119</v>
      </c>
      <c r="B23" s="48"/>
      <c r="C23" s="42"/>
      <c r="D23" s="42"/>
      <c r="E23" s="15" t="s">
        <v>102</v>
      </c>
      <c r="F23" s="16">
        <f>1110.8+176.74+811.6+20+26.37+155.43+135.5</f>
        <v>2436.4399999999996</v>
      </c>
      <c r="G23" s="16">
        <v>1110.8</v>
      </c>
      <c r="H23" s="16">
        <v>1110.8</v>
      </c>
      <c r="I23" s="16">
        <f>SUM(F23:H23)</f>
        <v>4658.04</v>
      </c>
    </row>
    <row r="24" spans="1:10" s="19" customFormat="1" ht="12.75">
      <c r="A24" s="14" t="s">
        <v>120</v>
      </c>
      <c r="B24" s="48"/>
      <c r="C24" s="42"/>
      <c r="D24" s="42"/>
      <c r="E24" s="15" t="s">
        <v>103</v>
      </c>
      <c r="F24" s="16">
        <f>2000+300-95</f>
        <v>2205</v>
      </c>
      <c r="G24" s="16">
        <v>2000</v>
      </c>
      <c r="H24" s="16">
        <v>2000</v>
      </c>
      <c r="I24" s="16">
        <f>SUM(F24:H24)</f>
        <v>6205</v>
      </c>
    </row>
    <row r="25" spans="1:10" s="19" customFormat="1" ht="12.75">
      <c r="A25" s="14" t="s">
        <v>121</v>
      </c>
      <c r="B25" s="49"/>
      <c r="C25" s="43"/>
      <c r="D25" s="43"/>
      <c r="E25" s="15" t="s">
        <v>105</v>
      </c>
      <c r="F25" s="16">
        <f>5762.97-26.37-155.43+79.25</f>
        <v>5660.42</v>
      </c>
      <c r="G25" s="16">
        <v>5762.97</v>
      </c>
      <c r="H25" s="16">
        <v>5762.97</v>
      </c>
      <c r="I25" s="16">
        <f>SUM(F25:H25)</f>
        <v>17186.36</v>
      </c>
      <c r="J25" s="17"/>
    </row>
    <row r="26" spans="1:10" s="19" customFormat="1" ht="18.75" customHeight="1">
      <c r="A26" s="14" t="s">
        <v>97</v>
      </c>
      <c r="B26" s="47" t="s">
        <v>130</v>
      </c>
      <c r="C26" s="41" t="s">
        <v>44</v>
      </c>
      <c r="D26" s="41" t="s">
        <v>104</v>
      </c>
      <c r="E26" s="12" t="s">
        <v>101</v>
      </c>
      <c r="F26" s="13">
        <f t="shared" ref="F26:I26" si="11">F30+F29+F28</f>
        <v>473.36099999999999</v>
      </c>
      <c r="G26" s="13">
        <f t="shared" si="11"/>
        <v>300</v>
      </c>
      <c r="H26" s="13">
        <f t="shared" si="11"/>
        <v>300</v>
      </c>
      <c r="I26" s="13">
        <f t="shared" si="11"/>
        <v>1073.3610000000001</v>
      </c>
    </row>
    <row r="27" spans="1:10" s="19" customFormat="1" ht="12.75">
      <c r="A27" s="14" t="s">
        <v>122</v>
      </c>
      <c r="B27" s="48"/>
      <c r="C27" s="42"/>
      <c r="D27" s="42"/>
      <c r="E27" s="15" t="s">
        <v>14</v>
      </c>
      <c r="F27" s="16"/>
      <c r="G27" s="16"/>
      <c r="H27" s="16"/>
      <c r="I27" s="16"/>
    </row>
    <row r="28" spans="1:10" s="19" customFormat="1" ht="12.75">
      <c r="A28" s="14" t="s">
        <v>123</v>
      </c>
      <c r="B28" s="48"/>
      <c r="C28" s="42"/>
      <c r="D28" s="42"/>
      <c r="E28" s="15" t="s">
        <v>102</v>
      </c>
      <c r="F28" s="16">
        <f>2.65+200</f>
        <v>202.65</v>
      </c>
      <c r="G28" s="16">
        <v>0</v>
      </c>
      <c r="H28" s="16">
        <v>0</v>
      </c>
      <c r="I28" s="16">
        <f>SUM(F28:H28)</f>
        <v>202.65</v>
      </c>
    </row>
    <row r="29" spans="1:10" s="19" customFormat="1" ht="12.75">
      <c r="A29" s="14" t="s">
        <v>124</v>
      </c>
      <c r="B29" s="48"/>
      <c r="C29" s="42"/>
      <c r="D29" s="42"/>
      <c r="E29" s="15" t="s">
        <v>103</v>
      </c>
      <c r="F29" s="16">
        <v>0</v>
      </c>
      <c r="G29" s="16">
        <v>0</v>
      </c>
      <c r="H29" s="16">
        <v>0</v>
      </c>
      <c r="I29" s="16">
        <f>SUM(F29:H29)</f>
        <v>0</v>
      </c>
    </row>
    <row r="30" spans="1:10" s="19" customFormat="1" ht="12.75">
      <c r="A30" s="14" t="s">
        <v>125</v>
      </c>
      <c r="B30" s="49"/>
      <c r="C30" s="43"/>
      <c r="D30" s="43"/>
      <c r="E30" s="15" t="s">
        <v>105</v>
      </c>
      <c r="F30" s="16">
        <f>300+3.6-32.889</f>
        <v>270.71100000000001</v>
      </c>
      <c r="G30" s="16">
        <v>300</v>
      </c>
      <c r="H30" s="16">
        <v>300</v>
      </c>
      <c r="I30" s="16">
        <f>SUM(F30:H30)</f>
        <v>870.71100000000001</v>
      </c>
    </row>
    <row r="31" spans="1:10">
      <c r="C31" s="18"/>
      <c r="D31" s="18"/>
    </row>
    <row r="32" spans="1:10" ht="15.75">
      <c r="C32" s="39" t="s">
        <v>129</v>
      </c>
      <c r="D32" s="39"/>
      <c r="E32" s="21"/>
      <c r="F32" s="21"/>
      <c r="G32" s="21"/>
      <c r="H32" s="21"/>
      <c r="I32" s="21"/>
    </row>
    <row r="33" spans="3:9" ht="15.75">
      <c r="C33" s="39"/>
      <c r="D33" s="39"/>
      <c r="E33" s="21"/>
      <c r="F33" s="40" t="s">
        <v>137</v>
      </c>
      <c r="G33" s="40"/>
      <c r="H33" s="40"/>
      <c r="I33" s="40"/>
    </row>
  </sheetData>
  <mergeCells count="23">
    <mergeCell ref="C8:C9"/>
    <mergeCell ref="D8:D9"/>
    <mergeCell ref="E8:E9"/>
    <mergeCell ref="I8:I9"/>
    <mergeCell ref="F8:F9"/>
    <mergeCell ref="G8:G9"/>
    <mergeCell ref="H8:H9"/>
    <mergeCell ref="F1:I1"/>
    <mergeCell ref="F3:I4"/>
    <mergeCell ref="B6:I6"/>
    <mergeCell ref="A8:A9"/>
    <mergeCell ref="C32:D33"/>
    <mergeCell ref="F33:I33"/>
    <mergeCell ref="C11:C20"/>
    <mergeCell ref="D11:D20"/>
    <mergeCell ref="C21:C25"/>
    <mergeCell ref="D21:D25"/>
    <mergeCell ref="C26:C30"/>
    <mergeCell ref="D26:D30"/>
    <mergeCell ref="B8:B9"/>
    <mergeCell ref="B11:B20"/>
    <mergeCell ref="B21:B25"/>
    <mergeCell ref="B26:B30"/>
  </mergeCells>
  <pageMargins left="0.51181102362204722" right="0.31496062992125984" top="0.35433070866141736" bottom="0.35433070866141736" header="0.31496062992125984" footer="0.31496062992125984"/>
  <pageSetup paperSize="9" scale="99" orientation="landscape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C3:D15"/>
  <sheetViews>
    <sheetView workbookViewId="0">
      <selection activeCell="G20" sqref="G20"/>
    </sheetView>
  </sheetViews>
  <sheetFormatPr defaultRowHeight="15"/>
  <cols>
    <col min="3" max="3" width="16.28515625" customWidth="1"/>
    <col min="4" max="4" width="12.140625" customWidth="1"/>
  </cols>
  <sheetData>
    <row r="3" spans="3:4">
      <c r="C3" s="10"/>
      <c r="D3" s="10"/>
    </row>
    <row r="4" spans="3:4">
      <c r="C4" s="10"/>
      <c r="D4" s="10"/>
    </row>
    <row r="5" spans="3:4">
      <c r="C5" s="10"/>
      <c r="D5" s="10"/>
    </row>
    <row r="7" spans="3:4">
      <c r="C7" s="10"/>
      <c r="D7" s="10"/>
    </row>
    <row r="8" spans="3:4">
      <c r="C8" s="10"/>
      <c r="D8" s="10"/>
    </row>
    <row r="9" spans="3:4">
      <c r="C9" s="10"/>
      <c r="D9" s="10"/>
    </row>
    <row r="10" spans="3:4">
      <c r="C10" s="10"/>
      <c r="D10" s="10"/>
    </row>
    <row r="11" spans="3:4">
      <c r="C11" s="10"/>
      <c r="D11" s="10"/>
    </row>
    <row r="12" spans="3:4">
      <c r="C12" s="10"/>
      <c r="D12" s="10"/>
    </row>
    <row r="13" spans="3:4">
      <c r="C13" s="10"/>
      <c r="D13" s="10"/>
    </row>
    <row r="14" spans="3:4">
      <c r="C14" s="10"/>
      <c r="D14" s="10"/>
    </row>
    <row r="15" spans="3:4">
      <c r="C15" s="10"/>
      <c r="D15" s="10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 1</vt:lpstr>
      <vt:lpstr>прил 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2018-12-18T07:46:29Z</dcterms:modified>
</cp:coreProperties>
</file>