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9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34" i="1"/>
  <c r="J34"/>
  <c r="K34"/>
  <c r="H34"/>
  <c r="K33"/>
  <c r="K25"/>
  <c r="K40"/>
  <c r="I28"/>
  <c r="J28"/>
  <c r="H30"/>
  <c r="J21"/>
  <c r="I21"/>
  <c r="H21"/>
  <c r="J13"/>
  <c r="I13"/>
  <c r="J22"/>
  <c r="J24"/>
  <c r="I24"/>
  <c r="I26" s="1"/>
  <c r="H24"/>
  <c r="J23"/>
  <c r="I23"/>
  <c r="H23"/>
  <c r="K32"/>
  <c r="K31"/>
  <c r="H26" l="1"/>
  <c r="J26"/>
  <c r="K24"/>
  <c r="I41"/>
  <c r="J41"/>
  <c r="H41"/>
  <c r="K41"/>
  <c r="K29"/>
  <c r="K30"/>
  <c r="K23"/>
  <c r="K22"/>
  <c r="K21"/>
  <c r="I42" l="1"/>
  <c r="H42"/>
  <c r="J42"/>
  <c r="K13"/>
  <c r="K26" s="1"/>
  <c r="K28"/>
  <c r="K42" l="1"/>
</calcChain>
</file>

<file path=xl/sharedStrings.xml><?xml version="1.0" encoding="utf-8"?>
<sst xmlns="http://schemas.openxmlformats.org/spreadsheetml/2006/main" count="126" uniqueCount="84">
  <si>
    <t>ГРБС</t>
  </si>
  <si>
    <t>Код бюджетной классификации</t>
  </si>
  <si>
    <t>РзПр</t>
  </si>
  <si>
    <t>ЦСР</t>
  </si>
  <si>
    <t>ВР</t>
  </si>
  <si>
    <t>Задача 1.   Поддержка искусства и народного творчества</t>
  </si>
  <si>
    <t>Персональные выплаты, устанавливамые в целях повышения оплаты труда молодым специалистам в рамках подпрограммы "Поддержка искасства и народного творчества"</t>
  </si>
  <si>
    <t>Итого по задаче 1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</si>
  <si>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</si>
  <si>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Итого по задаче 2</t>
  </si>
  <si>
    <t>Обеспечение деятельности (оказание услуг) подведомственными учреждениями</t>
  </si>
  <si>
    <t>Итого по задаче 3</t>
  </si>
  <si>
    <t>Итого по задаче 4</t>
  </si>
  <si>
    <t>Итого</t>
  </si>
  <si>
    <t>0801</t>
  </si>
  <si>
    <t>031</t>
  </si>
  <si>
    <t>О801</t>
  </si>
  <si>
    <t>621    622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</si>
  <si>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</si>
  <si>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</si>
  <si>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-</t>
  </si>
  <si>
    <t>Отдел культуры администрации города Шарыпово</t>
  </si>
  <si>
    <t xml:space="preserve">  
                                                                                                </t>
  </si>
  <si>
    <t>Организация и проведение культурных событий, в том числе на межрегиональном и международном уровне</t>
  </si>
  <si>
    <t>621,  622</t>
  </si>
  <si>
    <t>№ п/п</t>
  </si>
  <si>
    <t>Цель подпрограммы:  обеспечение доступа населения города к культурным благам и участию в культурной жизни</t>
  </si>
  <si>
    <t>1.1.</t>
  </si>
  <si>
    <t>1.2.</t>
  </si>
  <si>
    <t>1.3.</t>
  </si>
  <si>
    <t>1.5.</t>
  </si>
  <si>
    <t>Задача 2.  Сохранение и развитие традиционной народной культуры</t>
  </si>
  <si>
    <t>2.</t>
  </si>
  <si>
    <t>2.1.</t>
  </si>
  <si>
    <t>2.2.</t>
  </si>
  <si>
    <t>2.4.</t>
  </si>
  <si>
    <t xml:space="preserve">3. </t>
  </si>
  <si>
    <t>Задача 3. Поддержка творческих инициатив населения, творческих союзов и организаций</t>
  </si>
  <si>
    <t>3.1.</t>
  </si>
  <si>
    <t>Задача 4. Организация и проведение культурных событий, в том числе на межрегиональном и международном уровне</t>
  </si>
  <si>
    <t>4.</t>
  </si>
  <si>
    <t>4.1.</t>
  </si>
  <si>
    <t>4.2.</t>
  </si>
  <si>
    <t xml:space="preserve">Перечень мероприятий подпрограммы «Поддержка искусства и народного творчества» 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</si>
  <si>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</si>
  <si>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Обеспечение деятельности (оказание услуг) подведомственных учреждений в сфере театрального искусства студии "Актер-моя профессия" в рамках подпрограммы "Поддержка искусства и народного творчества"</t>
  </si>
  <si>
    <t>0520010320</t>
  </si>
  <si>
    <t>Начальник Отдела культуры                 администрации  города Шарыпово</t>
  </si>
  <si>
    <t>количество зрителей муниципального театра всего не менее 84,0 тыс.человек</t>
  </si>
  <si>
    <t>количество посетителей учреждений культурно-досугового типа  составит 445,2 тыс.человек</t>
  </si>
  <si>
    <t>Цели, задачи, мероприятия подпрограммы</t>
  </si>
  <si>
    <t>Расходы по годам реализации программы (тыс. руб.)</t>
  </si>
  <si>
    <t>Ожидаемый непосредственный результат ( краткое описание) от реализации подпрограммного мероприятия (в том числе в натуральном выражении)</t>
  </si>
  <si>
    <t>С.Н.Гроза</t>
  </si>
  <si>
    <t xml:space="preserve">2019 год </t>
  </si>
  <si>
    <t xml:space="preserve">2020 год 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</si>
  <si>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</si>
  <si>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</si>
  <si>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Обеспечение деятельносим вновь вводимого здания в рамках подрограммы "Поддержка искусства и народного творчества"</t>
  </si>
  <si>
    <t>0520088420</t>
  </si>
  <si>
    <t>1.4.</t>
  </si>
  <si>
    <t>1.6.</t>
  </si>
  <si>
    <t>2.3.</t>
  </si>
  <si>
    <t>2.5.</t>
  </si>
  <si>
    <t>2.6.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</si>
  <si>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</si>
  <si>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МКУ "СГХ"</t>
  </si>
  <si>
    <t>133</t>
  </si>
  <si>
    <t>0520087110</t>
  </si>
  <si>
    <t>Внебюджетные источники</t>
  </si>
  <si>
    <t>03150000000520</t>
  </si>
  <si>
    <t>130,180</t>
  </si>
  <si>
    <t>ГРБС/ДопКР</t>
  </si>
  <si>
    <t>031/031</t>
  </si>
  <si>
    <t>0520010310</t>
  </si>
  <si>
    <t>0520075110</t>
  </si>
  <si>
    <t>0520085230</t>
  </si>
  <si>
    <t>0520085240</t>
  </si>
  <si>
    <t>030/030</t>
  </si>
  <si>
    <t>0520075110   052007511В</t>
  </si>
  <si>
    <t>0520085250;   0520085225В</t>
  </si>
  <si>
    <t xml:space="preserve">2021 год </t>
  </si>
  <si>
    <t>Итого на 2019-2021 годы</t>
  </si>
  <si>
    <t xml:space="preserve">"Приложение № 2 к подпрограмме "Поддержка искусства и народного творчества" муниципальной программы "Развитие культуры", утвержденной постановлением администрации города Шарыпово                                                                                                                     от ____________2018г №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</si>
</sst>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/>
  </cellStyleXfs>
  <cellXfs count="101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6" fillId="0" borderId="4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43" fontId="6" fillId="0" borderId="2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16" fontId="6" fillId="0" borderId="2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3" fontId="2" fillId="0" borderId="0" xfId="0" applyNumberFormat="1" applyFont="1" applyFill="1"/>
    <xf numFmtId="43" fontId="2" fillId="0" borderId="0" xfId="0" applyNumberFormat="1" applyFont="1" applyFill="1" applyAlignment="1">
      <alignment vertical="center"/>
    </xf>
    <xf numFmtId="43" fontId="3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/>
    <xf numFmtId="0" fontId="6" fillId="0" borderId="0" xfId="0" applyFont="1" applyFill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distributed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17" fontId="6" fillId="2" borderId="2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vertical="top" wrapText="1"/>
    </xf>
    <xf numFmtId="164" fontId="6" fillId="2" borderId="2" xfId="1" applyFont="1" applyFill="1" applyBorder="1" applyAlignment="1">
      <alignment horizontal="right" vertical="top" wrapText="1"/>
    </xf>
    <xf numFmtId="164" fontId="6" fillId="2" borderId="3" xfId="1" applyFont="1" applyFill="1" applyBorder="1" applyAlignment="1">
      <alignment vertical="top" wrapText="1"/>
    </xf>
    <xf numFmtId="164" fontId="6" fillId="2" borderId="2" xfId="1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1" applyFont="1" applyFill="1" applyBorder="1" applyAlignment="1">
      <alignment horizontal="right" vertical="center" wrapText="1"/>
    </xf>
    <xf numFmtId="164" fontId="6" fillId="2" borderId="3" xfId="1" applyFont="1" applyFill="1" applyBorder="1" applyAlignment="1">
      <alignment vertical="center" wrapText="1"/>
    </xf>
    <xf numFmtId="49" fontId="6" fillId="2" borderId="2" xfId="0" applyNumberFormat="1" applyFont="1" applyFill="1" applyBorder="1" applyAlignment="1" applyProtection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6" fillId="2" borderId="2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64" fontId="7" fillId="2" borderId="2" xfId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164" fontId="7" fillId="2" borderId="2" xfId="1" applyFont="1" applyFill="1" applyBorder="1" applyAlignment="1">
      <alignment horizontal="right" vertical="top" wrapText="1"/>
    </xf>
    <xf numFmtId="164" fontId="8" fillId="2" borderId="2" xfId="1" applyFont="1" applyFill="1" applyBorder="1" applyAlignment="1">
      <alignment vertical="top" wrapText="1"/>
    </xf>
    <xf numFmtId="164" fontId="7" fillId="2" borderId="2" xfId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top"/>
    </xf>
    <xf numFmtId="49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top" wrapText="1"/>
    </xf>
    <xf numFmtId="164" fontId="6" fillId="2" borderId="2" xfId="1" applyFont="1" applyFill="1" applyBorder="1" applyAlignment="1">
      <alignment horizontal="right" vertical="top" wrapText="1"/>
    </xf>
    <xf numFmtId="43" fontId="2" fillId="2" borderId="0" xfId="0" applyNumberFormat="1" applyFont="1" applyFill="1"/>
    <xf numFmtId="0" fontId="2" fillId="2" borderId="0" xfId="0" applyFont="1" applyFill="1"/>
    <xf numFmtId="0" fontId="6" fillId="0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distributed"/>
    </xf>
    <xf numFmtId="164" fontId="6" fillId="2" borderId="3" xfId="1" applyFont="1" applyFill="1" applyBorder="1" applyAlignment="1">
      <alignment horizontal="center" vertical="top" wrapText="1"/>
    </xf>
    <xf numFmtId="164" fontId="6" fillId="2" borderId="8" xfId="1" applyFont="1" applyFill="1" applyBorder="1" applyAlignment="1">
      <alignment horizontal="center" vertical="top" wrapText="1"/>
    </xf>
    <xf numFmtId="164" fontId="6" fillId="2" borderId="4" xfId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164" fontId="6" fillId="2" borderId="2" xfId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distributed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zoomScale="75" zoomScaleNormal="75" workbookViewId="0">
      <selection activeCell="H5" sqref="H5:L5"/>
    </sheetView>
  </sheetViews>
  <sheetFormatPr defaultColWidth="9.140625" defaultRowHeight="15"/>
  <cols>
    <col min="1" max="1" width="8.42578125" style="7" customWidth="1"/>
    <col min="2" max="2" width="29.42578125" style="1" customWidth="1"/>
    <col min="3" max="3" width="18" style="9" customWidth="1"/>
    <col min="4" max="4" width="8.85546875" style="10" customWidth="1"/>
    <col min="5" max="5" width="9.85546875" style="1" customWidth="1"/>
    <col min="6" max="6" width="17.28515625" style="1" customWidth="1"/>
    <col min="7" max="7" width="9.140625" style="4" customWidth="1"/>
    <col min="8" max="10" width="13.7109375" style="1" customWidth="1"/>
    <col min="11" max="11" width="13.85546875" style="1" customWidth="1"/>
    <col min="12" max="12" width="21.5703125" style="1" customWidth="1"/>
    <col min="13" max="13" width="18.42578125" style="2" customWidth="1"/>
    <col min="14" max="16384" width="9.140625" style="2"/>
  </cols>
  <sheetData>
    <row r="1" spans="1:12" ht="2.25" customHeight="1">
      <c r="H1" s="97"/>
      <c r="I1" s="97"/>
      <c r="J1" s="97"/>
      <c r="K1" s="97"/>
      <c r="L1" s="97"/>
    </row>
    <row r="2" spans="1:12" hidden="1">
      <c r="H2" s="97"/>
      <c r="I2" s="97"/>
      <c r="J2" s="97"/>
      <c r="K2" s="97"/>
      <c r="L2" s="97"/>
    </row>
    <row r="3" spans="1:12" ht="0.75" customHeight="1">
      <c r="H3" s="98"/>
      <c r="I3" s="98"/>
      <c r="J3" s="98"/>
      <c r="K3" s="98"/>
      <c r="L3" s="98"/>
    </row>
    <row r="4" spans="1:12" hidden="1"/>
    <row r="5" spans="1:12" ht="63" customHeight="1">
      <c r="H5" s="99" t="s">
        <v>83</v>
      </c>
      <c r="I5" s="99"/>
      <c r="J5" s="99"/>
      <c r="K5" s="99"/>
      <c r="L5" s="99"/>
    </row>
    <row r="6" spans="1:12" ht="21" customHeight="1">
      <c r="G6" s="5" t="s">
        <v>22</v>
      </c>
      <c r="H6" s="94"/>
      <c r="I6" s="94"/>
      <c r="J6" s="94"/>
      <c r="K6" s="94"/>
      <c r="L6" s="94"/>
    </row>
    <row r="7" spans="1:12" ht="21" customHeight="1"/>
    <row r="8" spans="1:12" ht="19.5" customHeight="1">
      <c r="B8" s="100" t="s">
        <v>43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</row>
    <row r="9" spans="1:12" ht="53.25" customHeight="1">
      <c r="A9" s="73" t="s">
        <v>25</v>
      </c>
      <c r="B9" s="85" t="s">
        <v>50</v>
      </c>
      <c r="C9" s="85" t="s">
        <v>0</v>
      </c>
      <c r="D9" s="88" t="s">
        <v>1</v>
      </c>
      <c r="E9" s="89"/>
      <c r="F9" s="89"/>
      <c r="G9" s="90"/>
      <c r="H9" s="91" t="s">
        <v>51</v>
      </c>
      <c r="I9" s="92"/>
      <c r="J9" s="92"/>
      <c r="K9" s="93"/>
      <c r="L9" s="95" t="s">
        <v>52</v>
      </c>
    </row>
    <row r="10" spans="1:12" ht="110.25" customHeight="1">
      <c r="A10" s="74"/>
      <c r="B10" s="86"/>
      <c r="C10" s="86"/>
      <c r="D10" s="25" t="s">
        <v>72</v>
      </c>
      <c r="E10" s="25" t="s">
        <v>2</v>
      </c>
      <c r="F10" s="25" t="s">
        <v>3</v>
      </c>
      <c r="G10" s="25" t="s">
        <v>4</v>
      </c>
      <c r="H10" s="24" t="s">
        <v>54</v>
      </c>
      <c r="I10" s="24" t="s">
        <v>55</v>
      </c>
      <c r="J10" s="24" t="s">
        <v>81</v>
      </c>
      <c r="K10" s="25" t="s">
        <v>82</v>
      </c>
      <c r="L10" s="96"/>
    </row>
    <row r="11" spans="1:12" ht="23.25" customHeight="1">
      <c r="A11" s="80" t="s">
        <v>26</v>
      </c>
      <c r="B11" s="81"/>
      <c r="C11" s="81"/>
      <c r="D11" s="81"/>
      <c r="E11" s="81"/>
      <c r="F11" s="81"/>
      <c r="G11" s="81"/>
      <c r="H11" s="81"/>
      <c r="I11" s="81"/>
      <c r="J11" s="81"/>
      <c r="K11" s="82"/>
      <c r="L11" s="23"/>
    </row>
    <row r="12" spans="1:12" ht="23.25" customHeight="1">
      <c r="A12" s="80" t="s">
        <v>5</v>
      </c>
      <c r="B12" s="81"/>
      <c r="C12" s="81"/>
      <c r="D12" s="81"/>
      <c r="E12" s="81"/>
      <c r="F12" s="81"/>
      <c r="G12" s="81"/>
      <c r="H12" s="81"/>
      <c r="I12" s="81"/>
      <c r="J12" s="81"/>
      <c r="K12" s="82"/>
      <c r="L12" s="23"/>
    </row>
    <row r="13" spans="1:12" ht="19.5" customHeight="1">
      <c r="A13" s="83" t="s">
        <v>27</v>
      </c>
      <c r="B13" s="87" t="s">
        <v>44</v>
      </c>
      <c r="C13" s="66" t="s">
        <v>21</v>
      </c>
      <c r="D13" s="79" t="s">
        <v>73</v>
      </c>
      <c r="E13" s="65" t="s">
        <v>14</v>
      </c>
      <c r="F13" s="65" t="s">
        <v>76</v>
      </c>
      <c r="G13" s="66" t="s">
        <v>24</v>
      </c>
      <c r="H13" s="84">
        <v>3875.73</v>
      </c>
      <c r="I13" s="84">
        <f>3875.73</f>
        <v>3875.73</v>
      </c>
      <c r="J13" s="76">
        <f>3875.73</f>
        <v>3875.73</v>
      </c>
      <c r="K13" s="84">
        <f>SUM(H13:J20)</f>
        <v>11627.19</v>
      </c>
      <c r="L13" s="64" t="s">
        <v>48</v>
      </c>
    </row>
    <row r="14" spans="1:12" ht="19.5" customHeight="1">
      <c r="A14" s="83"/>
      <c r="B14" s="87"/>
      <c r="C14" s="66"/>
      <c r="D14" s="79"/>
      <c r="E14" s="65"/>
      <c r="F14" s="65"/>
      <c r="G14" s="66"/>
      <c r="H14" s="84"/>
      <c r="I14" s="84"/>
      <c r="J14" s="77"/>
      <c r="K14" s="84"/>
      <c r="L14" s="64"/>
    </row>
    <row r="15" spans="1:12" ht="19.5" customHeight="1">
      <c r="A15" s="83"/>
      <c r="B15" s="87"/>
      <c r="C15" s="66"/>
      <c r="D15" s="79"/>
      <c r="E15" s="65"/>
      <c r="F15" s="65"/>
      <c r="G15" s="66"/>
      <c r="H15" s="84"/>
      <c r="I15" s="84"/>
      <c r="J15" s="77"/>
      <c r="K15" s="84"/>
      <c r="L15" s="64"/>
    </row>
    <row r="16" spans="1:12" ht="19.5" customHeight="1">
      <c r="A16" s="83"/>
      <c r="B16" s="87"/>
      <c r="C16" s="66"/>
      <c r="D16" s="79"/>
      <c r="E16" s="65"/>
      <c r="F16" s="65"/>
      <c r="G16" s="66"/>
      <c r="H16" s="84"/>
      <c r="I16" s="84"/>
      <c r="J16" s="77"/>
      <c r="K16" s="84"/>
      <c r="L16" s="64"/>
    </row>
    <row r="17" spans="1:13" ht="19.5" customHeight="1">
      <c r="A17" s="83"/>
      <c r="B17" s="87"/>
      <c r="C17" s="66"/>
      <c r="D17" s="79"/>
      <c r="E17" s="65"/>
      <c r="F17" s="65"/>
      <c r="G17" s="66"/>
      <c r="H17" s="84"/>
      <c r="I17" s="84"/>
      <c r="J17" s="77"/>
      <c r="K17" s="84"/>
      <c r="L17" s="64"/>
    </row>
    <row r="18" spans="1:13" ht="14.25" customHeight="1">
      <c r="A18" s="83"/>
      <c r="B18" s="87"/>
      <c r="C18" s="66"/>
      <c r="D18" s="79"/>
      <c r="E18" s="65"/>
      <c r="F18" s="65"/>
      <c r="G18" s="66"/>
      <c r="H18" s="84"/>
      <c r="I18" s="84"/>
      <c r="J18" s="77"/>
      <c r="K18" s="84"/>
      <c r="L18" s="64"/>
    </row>
    <row r="19" spans="1:13" ht="6.75" customHeight="1">
      <c r="A19" s="83"/>
      <c r="B19" s="87"/>
      <c r="C19" s="66"/>
      <c r="D19" s="79"/>
      <c r="E19" s="65"/>
      <c r="F19" s="65"/>
      <c r="G19" s="66"/>
      <c r="H19" s="84"/>
      <c r="I19" s="84"/>
      <c r="J19" s="77"/>
      <c r="K19" s="84"/>
      <c r="L19" s="64"/>
    </row>
    <row r="20" spans="1:13" ht="7.5" customHeight="1">
      <c r="A20" s="83"/>
      <c r="B20" s="87"/>
      <c r="C20" s="66"/>
      <c r="D20" s="79"/>
      <c r="E20" s="65"/>
      <c r="F20" s="65"/>
      <c r="G20" s="66"/>
      <c r="H20" s="84"/>
      <c r="I20" s="84"/>
      <c r="J20" s="78"/>
      <c r="K20" s="84"/>
      <c r="L20" s="64"/>
    </row>
    <row r="21" spans="1:13" ht="159.75" customHeight="1">
      <c r="A21" s="28" t="s">
        <v>28</v>
      </c>
      <c r="B21" s="31" t="s">
        <v>45</v>
      </c>
      <c r="C21" s="32" t="s">
        <v>21</v>
      </c>
      <c r="D21" s="33" t="s">
        <v>73</v>
      </c>
      <c r="E21" s="34" t="s">
        <v>14</v>
      </c>
      <c r="F21" s="34" t="s">
        <v>77</v>
      </c>
      <c r="G21" s="60">
        <v>621</v>
      </c>
      <c r="H21" s="61">
        <f>204</f>
        <v>204</v>
      </c>
      <c r="I21" s="61">
        <f>204</f>
        <v>204</v>
      </c>
      <c r="J21" s="61">
        <f>204</f>
        <v>204</v>
      </c>
      <c r="K21" s="36">
        <f t="shared" ref="K21:K24" si="0">SUM(H21:J21)</f>
        <v>612</v>
      </c>
      <c r="L21" s="64"/>
    </row>
    <row r="22" spans="1:13" ht="113.25" customHeight="1">
      <c r="A22" s="28" t="s">
        <v>29</v>
      </c>
      <c r="B22" s="31" t="s">
        <v>19</v>
      </c>
      <c r="C22" s="32" t="s">
        <v>21</v>
      </c>
      <c r="D22" s="33" t="s">
        <v>73</v>
      </c>
      <c r="E22" s="34" t="s">
        <v>14</v>
      </c>
      <c r="F22" s="34" t="s">
        <v>75</v>
      </c>
      <c r="G22" s="60">
        <v>621</v>
      </c>
      <c r="H22" s="61">
        <v>598.38</v>
      </c>
      <c r="I22" s="61">
        <v>598.38</v>
      </c>
      <c r="J22" s="61">
        <f>598.38</f>
        <v>598.38</v>
      </c>
      <c r="K22" s="36">
        <f t="shared" si="0"/>
        <v>1795.1399999999999</v>
      </c>
      <c r="L22" s="64"/>
    </row>
    <row r="23" spans="1:13" ht="115.5" customHeight="1">
      <c r="A23" s="28" t="s">
        <v>60</v>
      </c>
      <c r="B23" s="31" t="s">
        <v>6</v>
      </c>
      <c r="C23" s="32" t="s">
        <v>21</v>
      </c>
      <c r="D23" s="33" t="s">
        <v>73</v>
      </c>
      <c r="E23" s="34" t="s">
        <v>14</v>
      </c>
      <c r="F23" s="34" t="s">
        <v>74</v>
      </c>
      <c r="G23" s="60">
        <v>621</v>
      </c>
      <c r="H23" s="61">
        <f>176.51</f>
        <v>176.51</v>
      </c>
      <c r="I23" s="61">
        <f>176.51</f>
        <v>176.51</v>
      </c>
      <c r="J23" s="61">
        <f>176.51</f>
        <v>176.51</v>
      </c>
      <c r="K23" s="37">
        <f t="shared" si="0"/>
        <v>529.53</v>
      </c>
      <c r="L23" s="64"/>
    </row>
    <row r="24" spans="1:13" ht="100.5" customHeight="1">
      <c r="A24" s="29" t="s">
        <v>30</v>
      </c>
      <c r="B24" s="38" t="s">
        <v>18</v>
      </c>
      <c r="C24" s="39" t="s">
        <v>21</v>
      </c>
      <c r="D24" s="40" t="s">
        <v>73</v>
      </c>
      <c r="E24" s="40" t="s">
        <v>14</v>
      </c>
      <c r="F24" s="40" t="s">
        <v>46</v>
      </c>
      <c r="G24" s="39">
        <v>621</v>
      </c>
      <c r="H24" s="41">
        <f>98.94</f>
        <v>98.94</v>
      </c>
      <c r="I24" s="41">
        <f>98.94</f>
        <v>98.94</v>
      </c>
      <c r="J24" s="41">
        <f>98.94</f>
        <v>98.94</v>
      </c>
      <c r="K24" s="42">
        <f t="shared" si="0"/>
        <v>296.82</v>
      </c>
      <c r="L24" s="26"/>
      <c r="M24" s="15"/>
    </row>
    <row r="25" spans="1:13" s="63" customFormat="1" ht="129.75" customHeight="1">
      <c r="A25" s="29" t="s">
        <v>61</v>
      </c>
      <c r="B25" s="43" t="s">
        <v>69</v>
      </c>
      <c r="C25" s="39" t="s">
        <v>21</v>
      </c>
      <c r="D25" s="40" t="s">
        <v>15</v>
      </c>
      <c r="E25" s="40" t="s">
        <v>16</v>
      </c>
      <c r="F25" s="40" t="s">
        <v>70</v>
      </c>
      <c r="G25" s="40" t="s">
        <v>71</v>
      </c>
      <c r="H25" s="41">
        <v>3200</v>
      </c>
      <c r="I25" s="41">
        <v>3200</v>
      </c>
      <c r="J25" s="41">
        <v>3200</v>
      </c>
      <c r="K25" s="42">
        <f t="shared" ref="K25" si="1">SUM(H25:J25)</f>
        <v>9600</v>
      </c>
      <c r="L25" s="48"/>
      <c r="M25" s="62"/>
    </row>
    <row r="26" spans="1:13" s="12" customFormat="1" ht="25.5" customHeight="1">
      <c r="A26" s="29"/>
      <c r="B26" s="44" t="s">
        <v>7</v>
      </c>
      <c r="C26" s="39"/>
      <c r="D26" s="40"/>
      <c r="E26" s="45"/>
      <c r="F26" s="45"/>
      <c r="G26" s="39"/>
      <c r="H26" s="46">
        <f>H24+H23+H22+H21+H13+H25</f>
        <v>8153.5599999999995</v>
      </c>
      <c r="I26" s="46">
        <f t="shared" ref="I26:K26" si="2">I24+I23+I22+I21+I13+I25</f>
        <v>8153.5599999999995</v>
      </c>
      <c r="J26" s="46">
        <f t="shared" si="2"/>
        <v>8153.5599999999995</v>
      </c>
      <c r="K26" s="46">
        <f t="shared" si="2"/>
        <v>24460.68</v>
      </c>
      <c r="L26" s="26"/>
    </row>
    <row r="27" spans="1:13" s="12" customFormat="1" ht="24.75" customHeight="1">
      <c r="A27" s="30" t="s">
        <v>32</v>
      </c>
      <c r="B27" s="67" t="s">
        <v>31</v>
      </c>
      <c r="C27" s="68"/>
      <c r="D27" s="68"/>
      <c r="E27" s="68"/>
      <c r="F27" s="68"/>
      <c r="G27" s="68"/>
      <c r="H27" s="68"/>
      <c r="I27" s="68"/>
      <c r="J27" s="68"/>
      <c r="K27" s="69"/>
      <c r="L27" s="8"/>
    </row>
    <row r="28" spans="1:13" ht="117" customHeight="1">
      <c r="A28" s="28" t="s">
        <v>33</v>
      </c>
      <c r="B28" s="31" t="s">
        <v>8</v>
      </c>
      <c r="C28" s="32" t="s">
        <v>21</v>
      </c>
      <c r="D28" s="33" t="s">
        <v>73</v>
      </c>
      <c r="E28" s="34" t="s">
        <v>14</v>
      </c>
      <c r="F28" s="34" t="s">
        <v>80</v>
      </c>
      <c r="G28" s="60" t="s">
        <v>17</v>
      </c>
      <c r="H28" s="61">
        <v>7991.47</v>
      </c>
      <c r="I28" s="61">
        <f t="shared" ref="I28:J28" si="3">7971.47+20</f>
        <v>7991.47</v>
      </c>
      <c r="J28" s="61">
        <f t="shared" si="3"/>
        <v>7991.47</v>
      </c>
      <c r="K28" s="61">
        <f t="shared" ref="K28:K30" si="4">SUM(H28:J28)</f>
        <v>23974.41</v>
      </c>
      <c r="L28" s="64" t="s">
        <v>49</v>
      </c>
    </row>
    <row r="29" spans="1:13" ht="117.75" customHeight="1">
      <c r="A29" s="28" t="s">
        <v>34</v>
      </c>
      <c r="B29" s="31" t="s">
        <v>19</v>
      </c>
      <c r="C29" s="32" t="s">
        <v>21</v>
      </c>
      <c r="D29" s="33" t="s">
        <v>78</v>
      </c>
      <c r="E29" s="34" t="s">
        <v>14</v>
      </c>
      <c r="F29" s="34" t="s">
        <v>79</v>
      </c>
      <c r="G29" s="60">
        <v>621</v>
      </c>
      <c r="H29" s="61">
        <v>1131.81</v>
      </c>
      <c r="I29" s="61">
        <v>1131.81</v>
      </c>
      <c r="J29" s="61">
        <v>1131.81</v>
      </c>
      <c r="K29" s="61">
        <f t="shared" si="4"/>
        <v>3395.43</v>
      </c>
      <c r="L29" s="64"/>
    </row>
    <row r="30" spans="1:13" ht="97.5" customHeight="1">
      <c r="A30" s="28" t="s">
        <v>62</v>
      </c>
      <c r="B30" s="31" t="s">
        <v>18</v>
      </c>
      <c r="C30" s="32" t="s">
        <v>21</v>
      </c>
      <c r="D30" s="33" t="s">
        <v>73</v>
      </c>
      <c r="E30" s="34" t="s">
        <v>14</v>
      </c>
      <c r="F30" s="34" t="s">
        <v>46</v>
      </c>
      <c r="G30" s="60">
        <v>621</v>
      </c>
      <c r="H30" s="61">
        <f>163.44</f>
        <v>163.44</v>
      </c>
      <c r="I30" s="61">
        <v>163.44</v>
      </c>
      <c r="J30" s="61">
        <v>163.44</v>
      </c>
      <c r="K30" s="61">
        <f t="shared" si="4"/>
        <v>490.32</v>
      </c>
      <c r="L30" s="64"/>
    </row>
    <row r="31" spans="1:13" ht="135" customHeight="1">
      <c r="A31" s="29" t="s">
        <v>35</v>
      </c>
      <c r="B31" s="38" t="s">
        <v>56</v>
      </c>
      <c r="C31" s="39" t="s">
        <v>21</v>
      </c>
      <c r="D31" s="40" t="s">
        <v>73</v>
      </c>
      <c r="E31" s="40" t="s">
        <v>14</v>
      </c>
      <c r="F31" s="40" t="s">
        <v>57</v>
      </c>
      <c r="G31" s="39">
        <v>621</v>
      </c>
      <c r="H31" s="47">
        <v>192.4</v>
      </c>
      <c r="I31" s="47">
        <v>192.4</v>
      </c>
      <c r="J31" s="47">
        <v>192.4</v>
      </c>
      <c r="K31" s="41">
        <f t="shared" ref="K31:K33" si="5">SUM(H31:J31)</f>
        <v>577.20000000000005</v>
      </c>
      <c r="L31" s="27"/>
    </row>
    <row r="32" spans="1:13" ht="135" customHeight="1">
      <c r="A32" s="29" t="s">
        <v>63</v>
      </c>
      <c r="B32" s="38" t="s">
        <v>58</v>
      </c>
      <c r="C32" s="39" t="s">
        <v>21</v>
      </c>
      <c r="D32" s="40" t="s">
        <v>73</v>
      </c>
      <c r="E32" s="40" t="s">
        <v>14</v>
      </c>
      <c r="F32" s="40" t="s">
        <v>59</v>
      </c>
      <c r="G32" s="39">
        <v>621</v>
      </c>
      <c r="H32" s="47">
        <v>11027</v>
      </c>
      <c r="I32" s="47">
        <v>11027</v>
      </c>
      <c r="J32" s="47">
        <v>11027</v>
      </c>
      <c r="K32" s="41">
        <f t="shared" si="5"/>
        <v>33081</v>
      </c>
      <c r="L32" s="26"/>
    </row>
    <row r="33" spans="1:13" s="63" customFormat="1" ht="135" customHeight="1">
      <c r="A33" s="29" t="s">
        <v>64</v>
      </c>
      <c r="B33" s="38" t="s">
        <v>69</v>
      </c>
      <c r="C33" s="39" t="s">
        <v>21</v>
      </c>
      <c r="D33" s="40" t="s">
        <v>15</v>
      </c>
      <c r="E33" s="40" t="s">
        <v>16</v>
      </c>
      <c r="F33" s="40" t="s">
        <v>70</v>
      </c>
      <c r="G33" s="40" t="s">
        <v>71</v>
      </c>
      <c r="H33" s="47">
        <v>5000</v>
      </c>
      <c r="I33" s="47">
        <v>5000</v>
      </c>
      <c r="J33" s="47">
        <v>5000</v>
      </c>
      <c r="K33" s="41">
        <f t="shared" si="5"/>
        <v>15000</v>
      </c>
      <c r="L33" s="48"/>
    </row>
    <row r="34" spans="1:13" s="12" customFormat="1" ht="26.45" customHeight="1">
      <c r="A34" s="29"/>
      <c r="B34" s="44" t="s">
        <v>9</v>
      </c>
      <c r="C34" s="48"/>
      <c r="D34" s="45"/>
      <c r="E34" s="45"/>
      <c r="F34" s="45"/>
      <c r="G34" s="48"/>
      <c r="H34" s="49">
        <f>H32+H31+H30+H29+H28+H33</f>
        <v>25506.12</v>
      </c>
      <c r="I34" s="49">
        <f t="shared" ref="I34:K34" si="6">I32+I31+I30+I29+I28+I33</f>
        <v>25506.12</v>
      </c>
      <c r="J34" s="49">
        <f t="shared" si="6"/>
        <v>25506.12</v>
      </c>
      <c r="K34" s="49">
        <f t="shared" si="6"/>
        <v>76518.36</v>
      </c>
      <c r="L34" s="48"/>
      <c r="M34" s="16"/>
    </row>
    <row r="35" spans="1:13" s="12" customFormat="1" ht="24.75" customHeight="1">
      <c r="A35" s="22" t="s">
        <v>36</v>
      </c>
      <c r="B35" s="67" t="s">
        <v>37</v>
      </c>
      <c r="C35" s="68"/>
      <c r="D35" s="68"/>
      <c r="E35" s="68"/>
      <c r="F35" s="68"/>
      <c r="G35" s="68"/>
      <c r="H35" s="68"/>
      <c r="I35" s="68"/>
      <c r="J35" s="68"/>
      <c r="K35" s="69"/>
      <c r="L35" s="21"/>
    </row>
    <row r="36" spans="1:13" ht="68.25" customHeight="1">
      <c r="A36" s="22" t="s">
        <v>38</v>
      </c>
      <c r="B36" s="31" t="s">
        <v>10</v>
      </c>
      <c r="C36" s="50" t="s">
        <v>21</v>
      </c>
      <c r="D36" s="51" t="s">
        <v>15</v>
      </c>
      <c r="E36" s="34"/>
      <c r="F36" s="34"/>
      <c r="G36" s="32"/>
      <c r="H36" s="35">
        <v>0</v>
      </c>
      <c r="I36" s="35">
        <v>0</v>
      </c>
      <c r="J36" s="35" t="s">
        <v>20</v>
      </c>
      <c r="K36" s="35">
        <v>0</v>
      </c>
      <c r="L36" s="23"/>
    </row>
    <row r="37" spans="1:13" ht="21.2" customHeight="1">
      <c r="A37" s="22"/>
      <c r="B37" s="52" t="s">
        <v>11</v>
      </c>
      <c r="C37" s="31"/>
      <c r="D37" s="34"/>
      <c r="E37" s="34"/>
      <c r="F37" s="34"/>
      <c r="G37" s="32"/>
      <c r="H37" s="53">
        <v>0</v>
      </c>
      <c r="I37" s="53">
        <v>0</v>
      </c>
      <c r="J37" s="53" t="s">
        <v>20</v>
      </c>
      <c r="K37" s="53">
        <v>0</v>
      </c>
      <c r="L37" s="23"/>
    </row>
    <row r="38" spans="1:13" ht="20.25" customHeight="1">
      <c r="A38" s="22" t="s">
        <v>40</v>
      </c>
      <c r="B38" s="70" t="s">
        <v>39</v>
      </c>
      <c r="C38" s="71"/>
      <c r="D38" s="71"/>
      <c r="E38" s="71"/>
      <c r="F38" s="71"/>
      <c r="G38" s="71"/>
      <c r="H38" s="71"/>
      <c r="I38" s="71"/>
      <c r="J38" s="71"/>
      <c r="K38" s="72"/>
      <c r="L38" s="11"/>
    </row>
    <row r="39" spans="1:13" ht="65.25" customHeight="1">
      <c r="A39" s="22" t="s">
        <v>41</v>
      </c>
      <c r="B39" s="31" t="s">
        <v>23</v>
      </c>
      <c r="C39" s="32" t="s">
        <v>21</v>
      </c>
      <c r="D39" s="33" t="s">
        <v>15</v>
      </c>
      <c r="E39" s="34"/>
      <c r="F39" s="34"/>
      <c r="G39" s="31"/>
      <c r="H39" s="37"/>
      <c r="I39" s="54"/>
      <c r="J39" s="37"/>
      <c r="K39" s="37"/>
      <c r="L39" s="3"/>
    </row>
    <row r="40" spans="1:13" ht="66" customHeight="1">
      <c r="A40" s="13" t="s">
        <v>42</v>
      </c>
      <c r="B40" s="31" t="s">
        <v>65</v>
      </c>
      <c r="C40" s="32" t="s">
        <v>66</v>
      </c>
      <c r="D40" s="33" t="s">
        <v>67</v>
      </c>
      <c r="E40" s="34" t="s">
        <v>14</v>
      </c>
      <c r="F40" s="34" t="s">
        <v>68</v>
      </c>
      <c r="G40" s="32">
        <v>244</v>
      </c>
      <c r="H40" s="35">
        <v>2599</v>
      </c>
      <c r="I40" s="35">
        <v>2599</v>
      </c>
      <c r="J40" s="35">
        <v>2599</v>
      </c>
      <c r="K40" s="35">
        <f>H40+I40+J40</f>
        <v>7797</v>
      </c>
      <c r="L40" s="23"/>
    </row>
    <row r="41" spans="1:13" ht="18.75" customHeight="1">
      <c r="A41" s="22"/>
      <c r="B41" s="52" t="s">
        <v>12</v>
      </c>
      <c r="C41" s="32"/>
      <c r="D41" s="33"/>
      <c r="E41" s="31"/>
      <c r="F41" s="31"/>
      <c r="G41" s="32"/>
      <c r="H41" s="55">
        <f>SUM(H39:H40)</f>
        <v>2599</v>
      </c>
      <c r="I41" s="55">
        <f>SUM(I39:I40)</f>
        <v>2599</v>
      </c>
      <c r="J41" s="55">
        <f>SUM(J39:J40)</f>
        <v>2599</v>
      </c>
      <c r="K41" s="55">
        <f>SUM(K39:K40)</f>
        <v>7797</v>
      </c>
      <c r="L41" s="23"/>
    </row>
    <row r="42" spans="1:13" ht="18.75" customHeight="1">
      <c r="A42" s="22"/>
      <c r="B42" s="52" t="s">
        <v>13</v>
      </c>
      <c r="C42" s="32"/>
      <c r="D42" s="33"/>
      <c r="E42" s="31"/>
      <c r="F42" s="31"/>
      <c r="G42" s="32"/>
      <c r="H42" s="53">
        <f>H34+H26+H41</f>
        <v>36258.68</v>
      </c>
      <c r="I42" s="53">
        <f>I34+I26+I41</f>
        <v>36258.68</v>
      </c>
      <c r="J42" s="53">
        <f>J34+J26+J41</f>
        <v>36258.68</v>
      </c>
      <c r="K42" s="53">
        <f>K34+K26+K41</f>
        <v>108776.04000000001</v>
      </c>
      <c r="L42" s="6"/>
      <c r="M42" s="15"/>
    </row>
    <row r="43" spans="1:13">
      <c r="B43" s="56"/>
      <c r="C43" s="57"/>
      <c r="D43" s="58"/>
      <c r="E43" s="56"/>
      <c r="F43" s="56"/>
      <c r="G43" s="59"/>
      <c r="H43" s="56"/>
      <c r="I43" s="56"/>
      <c r="J43" s="56"/>
      <c r="K43" s="56"/>
    </row>
    <row r="45" spans="1:13" ht="33.75" customHeight="1">
      <c r="B45" s="75" t="s">
        <v>47</v>
      </c>
      <c r="C45" s="75"/>
      <c r="D45" s="18"/>
      <c r="E45" s="19"/>
      <c r="F45" s="19"/>
      <c r="G45" s="20"/>
      <c r="H45" s="14" t="s">
        <v>53</v>
      </c>
    </row>
    <row r="47" spans="1:13">
      <c r="J47" s="17"/>
    </row>
    <row r="50" spans="8:8">
      <c r="H50" s="14"/>
    </row>
  </sheetData>
  <mergeCells count="31">
    <mergeCell ref="D9:G9"/>
    <mergeCell ref="H9:K9"/>
    <mergeCell ref="H6:L6"/>
    <mergeCell ref="L9:L10"/>
    <mergeCell ref="H1:L1"/>
    <mergeCell ref="H2:L2"/>
    <mergeCell ref="H3:L3"/>
    <mergeCell ref="H5:L5"/>
    <mergeCell ref="B8:L8"/>
    <mergeCell ref="B38:K38"/>
    <mergeCell ref="B27:K27"/>
    <mergeCell ref="A9:A10"/>
    <mergeCell ref="B45:C45"/>
    <mergeCell ref="J13:J20"/>
    <mergeCell ref="C13:C20"/>
    <mergeCell ref="D13:D20"/>
    <mergeCell ref="A11:K11"/>
    <mergeCell ref="A12:K12"/>
    <mergeCell ref="A13:A20"/>
    <mergeCell ref="H13:H20"/>
    <mergeCell ref="K13:K20"/>
    <mergeCell ref="I13:I20"/>
    <mergeCell ref="B9:B10"/>
    <mergeCell ref="B13:B20"/>
    <mergeCell ref="C9:C10"/>
    <mergeCell ref="L28:L30"/>
    <mergeCell ref="E13:E20"/>
    <mergeCell ref="F13:F20"/>
    <mergeCell ref="G13:G20"/>
    <mergeCell ref="B35:K35"/>
    <mergeCell ref="L13:L23"/>
  </mergeCells>
  <pageMargins left="0.31496062992125984" right="0.11811023622047245" top="0.35433070866141736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2018-10-12T12:05:02Z</dcterms:modified>
</cp:coreProperties>
</file>