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2" i="1"/>
  <c r="J22"/>
  <c r="K22"/>
  <c r="H22"/>
  <c r="H14"/>
  <c r="K21"/>
  <c r="J13"/>
  <c r="I13"/>
  <c r="K13" s="1"/>
  <c r="J20"/>
  <c r="I20"/>
  <c r="J19"/>
  <c r="I19"/>
  <c r="J18"/>
  <c r="I18"/>
  <c r="J17"/>
  <c r="I17"/>
  <c r="J16"/>
  <c r="I16"/>
  <c r="H16"/>
  <c r="J15"/>
  <c r="I15"/>
  <c r="H15"/>
  <c r="J14"/>
  <c r="I14"/>
  <c r="K20" l="1"/>
  <c r="K14"/>
  <c r="K17"/>
  <c r="K15"/>
  <c r="K16"/>
  <c r="K18"/>
  <c r="K19"/>
  <c r="K35"/>
  <c r="K34"/>
  <c r="K33"/>
  <c r="K32"/>
  <c r="K31"/>
  <c r="K30"/>
  <c r="K28"/>
  <c r="K29"/>
  <c r="K27"/>
  <c r="K24"/>
  <c r="J37" l="1"/>
  <c r="I36" l="1"/>
  <c r="H36"/>
  <c r="K36" l="1"/>
  <c r="I25"/>
  <c r="I37" s="1"/>
  <c r="H25" l="1"/>
  <c r="H37" l="1"/>
  <c r="K25"/>
  <c r="K37" l="1"/>
</calcChain>
</file>

<file path=xl/sharedStrings.xml><?xml version="1.0" encoding="utf-8"?>
<sst xmlns="http://schemas.openxmlformats.org/spreadsheetml/2006/main" count="140" uniqueCount="99">
  <si>
    <t>ГРБС</t>
  </si>
  <si>
    <t>Код бюджетной классификации</t>
  </si>
  <si>
    <t>РзПр</t>
  </si>
  <si>
    <t>ЦСР</t>
  </si>
  <si>
    <t>ВР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</si>
  <si>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</si>
  <si>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</si>
  <si>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</si>
  <si>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</si>
  <si>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</si>
  <si>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</si>
  <si>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</si>
  <si>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</si>
  <si>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</si>
  <si>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</si>
  <si>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</si>
  <si>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</si>
  <si>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0702</t>
  </si>
  <si>
    <t>031</t>
  </si>
  <si>
    <t>0801</t>
  </si>
  <si>
    <t>0804</t>
  </si>
  <si>
    <t>0538529</t>
  </si>
  <si>
    <t>0538535</t>
  </si>
  <si>
    <t>0537488</t>
  </si>
  <si>
    <t>0538532</t>
  </si>
  <si>
    <t>0538533</t>
  </si>
  <si>
    <t>0538531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</si>
  <si>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</si>
  <si>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</si>
  <si>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0531031,  0530010310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</si>
  <si>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</si>
  <si>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</si>
  <si>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 xml:space="preserve">0804           </t>
  </si>
  <si>
    <t xml:space="preserve">0804         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</si>
  <si>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</si>
  <si>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Перечень мероприятий подпрограммы "Обеспечение условий реализации программы и прочие мероприятия"</t>
  </si>
  <si>
    <t>111 , 112, 119, 244</t>
  </si>
  <si>
    <t xml:space="preserve">количество библиотек, подключенных к сети Интернет составит всего 9. </t>
  </si>
  <si>
    <t>фонды муниципальных библиотек пополнятся не менее 1,1 тыс.единиц ежегодно</t>
  </si>
  <si>
    <t>Отдел культуры администрации города Шарыпово</t>
  </si>
  <si>
    <t>Задача 1: Развитие системы непрерывного профессионального образования в области культуры</t>
  </si>
  <si>
    <t>№ п/п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</si>
  <si>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</si>
  <si>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</si>
  <si>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</si>
  <si>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</si>
  <si>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</si>
  <si>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</si>
  <si>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</si>
  <si>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</si>
  <si>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</si>
  <si>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Задача 3: Развитие инфраструктуры отрасли «культура»</t>
  </si>
  <si>
    <t xml:space="preserve">Задача 2:  Внедрение информационно-коммуникационных технологий в отрасли «культура», развитие информационных ресурсов </t>
  </si>
  <si>
    <t>2.</t>
  </si>
  <si>
    <t>2.1.</t>
  </si>
  <si>
    <t>3.</t>
  </si>
  <si>
    <t>3.1.</t>
  </si>
  <si>
    <t>3.2.</t>
  </si>
  <si>
    <t>3.3.</t>
  </si>
  <si>
    <t>3.4.</t>
  </si>
  <si>
    <t>3.5.</t>
  </si>
  <si>
    <t>3.6.</t>
  </si>
  <si>
    <t>0703</t>
  </si>
  <si>
    <t>ИТОГО</t>
  </si>
  <si>
    <t>Обеспечение деятельности (оказание услуг) подведомственных учреждений дополнительного образования в сфере бухгалтерского учета и отчетности в рамках подпрограммы "Обеспечение условий реализации программы 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</si>
  <si>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</t>
  </si>
  <si>
    <t>244,   121,        122,           129,     853</t>
  </si>
  <si>
    <t>Начальник Отдела культуры                   администрации  города Шарыпово</t>
  </si>
  <si>
    <t>Расходы, в том числе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</si>
  <si>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</si>
  <si>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>Цели, задачи, мероприятия подпрограммы</t>
  </si>
  <si>
    <t>С.Н.Гроза</t>
  </si>
  <si>
    <t xml:space="preserve">2019 год </t>
  </si>
  <si>
    <t xml:space="preserve">2020 год </t>
  </si>
  <si>
    <t>0703 0804</t>
  </si>
  <si>
    <t>611      111      119</t>
  </si>
  <si>
    <t>Внебюджетные источники</t>
  </si>
  <si>
    <t>03150000000530</t>
  </si>
  <si>
    <t>130,18</t>
  </si>
  <si>
    <t>1.9.</t>
  </si>
  <si>
    <t>ГРБС/ДопКР</t>
  </si>
  <si>
    <t>031/    01/ 031</t>
  </si>
  <si>
    <t>0530010210 053001021Р</t>
  </si>
  <si>
    <t>031/     01/031</t>
  </si>
  <si>
    <t>031/031</t>
  </si>
  <si>
    <t>0530010320</t>
  </si>
  <si>
    <t>0530075110 053007511П</t>
  </si>
  <si>
    <t>0530085270   053008527П</t>
  </si>
  <si>
    <t>031/01</t>
  </si>
  <si>
    <t>0530085260 053008526Р</t>
  </si>
  <si>
    <t>0530085160</t>
  </si>
  <si>
    <t>611         111 119</t>
  </si>
  <si>
    <t>0703; 0804</t>
  </si>
  <si>
    <t>611   111   119</t>
  </si>
  <si>
    <t>030/ 031;10</t>
  </si>
  <si>
    <t xml:space="preserve">2021 год </t>
  </si>
  <si>
    <t>Итого на 2019-2021 годы</t>
  </si>
  <si>
    <t>Цель подпрограммы: создание условий для устойчивого развития отрасли «культура» в городе</t>
  </si>
  <si>
    <t>"Приложение № 2 к подпрограмме "Обеспечение условий реализации программы и прочие мероприятия"  муниципальной программы "Развитие культуры", утвержденной постановлением администрации города Шарыпово                                                                                                             От _____________2018г №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</si>
</sst>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?"/>
  </numFmts>
  <fonts count="1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9" fillId="0" borderId="0"/>
  </cellStyleXfs>
  <cellXfs count="107">
    <xf numFmtId="0" fontId="0" fillId="0" borderId="0" xfId="0"/>
    <xf numFmtId="164" fontId="4" fillId="0" borderId="2" xfId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 wrapText="1"/>
    </xf>
    <xf numFmtId="0" fontId="2" fillId="0" borderId="0" xfId="0" applyFont="1" applyFill="1"/>
    <xf numFmtId="49" fontId="7" fillId="0" borderId="0" xfId="0" applyNumberFormat="1" applyFont="1" applyFill="1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5" fillId="0" borderId="0" xfId="0" applyNumberFormat="1" applyFont="1" applyFill="1"/>
    <xf numFmtId="0" fontId="4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14" fontId="7" fillId="0" borderId="0" xfId="0" applyNumberFormat="1" applyFont="1" applyFill="1"/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top"/>
    </xf>
    <xf numFmtId="164" fontId="3" fillId="0" borderId="0" xfId="1" applyFont="1" applyFill="1" applyBorder="1" applyAlignment="1">
      <alignment wrapText="1"/>
    </xf>
    <xf numFmtId="49" fontId="4" fillId="0" borderId="1" xfId="0" applyNumberFormat="1" applyFont="1" applyFill="1" applyBorder="1"/>
    <xf numFmtId="0" fontId="3" fillId="0" borderId="0" xfId="0" applyNumberFormat="1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distributed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distributed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49" fontId="3" fillId="0" borderId="14" xfId="0" applyNumberFormat="1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3" fontId="3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center" wrapText="1"/>
    </xf>
    <xf numFmtId="165" fontId="3" fillId="2" borderId="6" xfId="2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64" fontId="4" fillId="2" borderId="2" xfId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distributed"/>
    </xf>
    <xf numFmtId="0" fontId="4" fillId="0" borderId="15" xfId="0" applyFont="1" applyFill="1" applyBorder="1" applyAlignment="1">
      <alignment horizontal="center" vertical="distributed"/>
    </xf>
    <xf numFmtId="0" fontId="4" fillId="0" borderId="16" xfId="0" applyFont="1" applyFill="1" applyBorder="1" applyAlignment="1">
      <alignment horizontal="center" vertical="distributed"/>
    </xf>
    <xf numFmtId="0" fontId="4" fillId="0" borderId="12" xfId="0" applyFont="1" applyFill="1" applyBorder="1" applyAlignment="1">
      <alignment horizontal="center" vertical="distributed"/>
    </xf>
    <xf numFmtId="0" fontId="4" fillId="0" borderId="1" xfId="0" applyFont="1" applyFill="1" applyBorder="1" applyAlignment="1">
      <alignment horizontal="center" vertical="distributed"/>
    </xf>
    <xf numFmtId="0" fontId="4" fillId="0" borderId="13" xfId="0" applyFont="1" applyFill="1" applyBorder="1" applyAlignment="1">
      <alignment horizontal="center" vertical="distributed"/>
    </xf>
    <xf numFmtId="0" fontId="3" fillId="0" borderId="0" xfId="0" applyFont="1" applyFill="1" applyAlignment="1">
      <alignment horizontal="left" vertical="distributed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distributed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2"/>
  <sheetViews>
    <sheetView tabSelected="1" zoomScale="79" zoomScaleNormal="79" workbookViewId="0">
      <selection activeCell="N8" sqref="N8"/>
    </sheetView>
  </sheetViews>
  <sheetFormatPr defaultColWidth="9.140625" defaultRowHeight="212.25" customHeight="1"/>
  <cols>
    <col min="1" max="1" width="9.140625" style="31"/>
    <col min="2" max="2" width="28.7109375" style="6" customWidth="1"/>
    <col min="3" max="3" width="17.85546875" style="6" customWidth="1"/>
    <col min="4" max="4" width="7.5703125" style="7" customWidth="1"/>
    <col min="5" max="5" width="9.140625" style="7"/>
    <col min="6" max="6" width="16.42578125" style="7" customWidth="1"/>
    <col min="7" max="7" width="9.140625" style="18"/>
    <col min="8" max="8" width="14.140625" style="37" customWidth="1"/>
    <col min="9" max="10" width="13.140625" style="2" customWidth="1"/>
    <col min="11" max="11" width="14.5703125" style="2" customWidth="1"/>
    <col min="12" max="12" width="22.28515625" style="8" customWidth="1"/>
    <col min="13" max="14" width="12.5703125" style="8" customWidth="1"/>
    <col min="15" max="15" width="9.140625" style="9"/>
    <col min="16" max="16" width="9.85546875" style="9" bestFit="1" customWidth="1"/>
    <col min="17" max="17" width="9.140625" style="9"/>
    <col min="18" max="18" width="9.42578125" style="9" bestFit="1" customWidth="1"/>
    <col min="19" max="16384" width="9.140625" style="9"/>
  </cols>
  <sheetData>
    <row r="1" spans="1:19" ht="77.25" customHeight="1">
      <c r="H1" s="35"/>
      <c r="I1" s="105" t="s">
        <v>98</v>
      </c>
      <c r="J1" s="105"/>
      <c r="K1" s="105"/>
      <c r="L1" s="105"/>
      <c r="M1" s="23"/>
      <c r="N1" s="23"/>
    </row>
    <row r="2" spans="1:19" ht="21.75" customHeight="1">
      <c r="H2" s="35"/>
      <c r="I2" s="26"/>
      <c r="J2" s="26"/>
      <c r="K2" s="26"/>
      <c r="L2" s="26"/>
      <c r="M2" s="23"/>
      <c r="N2" s="23"/>
    </row>
    <row r="3" spans="1:19" ht="17.25" customHeight="1">
      <c r="G3" s="19"/>
      <c r="H3" s="36"/>
      <c r="I3" s="100"/>
      <c r="J3" s="100"/>
      <c r="K3" s="100"/>
      <c r="L3" s="100"/>
      <c r="M3" s="24"/>
      <c r="N3" s="24"/>
    </row>
    <row r="4" spans="1:19" ht="17.25" customHeight="1">
      <c r="G4" s="19"/>
      <c r="H4" s="36"/>
      <c r="I4" s="40"/>
      <c r="J4" s="40"/>
      <c r="K4" s="40"/>
      <c r="L4" s="40"/>
      <c r="M4" s="24"/>
      <c r="N4" s="24"/>
    </row>
    <row r="5" spans="1:19" ht="12.2" customHeight="1">
      <c r="A5" s="106" t="s">
        <v>35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42"/>
      <c r="N5" s="42"/>
    </row>
    <row r="6" spans="1:19" ht="12.2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42"/>
      <c r="N6" s="42"/>
    </row>
    <row r="7" spans="1:19" ht="18.75" customHeight="1">
      <c r="L7" s="22"/>
    </row>
    <row r="8" spans="1:19" ht="36.75" customHeight="1">
      <c r="A8" s="101" t="s">
        <v>41</v>
      </c>
      <c r="B8" s="99" t="s">
        <v>70</v>
      </c>
      <c r="C8" s="99" t="s">
        <v>0</v>
      </c>
      <c r="D8" s="99" t="s">
        <v>1</v>
      </c>
      <c r="E8" s="99"/>
      <c r="F8" s="99"/>
      <c r="G8" s="99"/>
      <c r="H8" s="86" t="s">
        <v>68</v>
      </c>
      <c r="I8" s="87"/>
      <c r="J8" s="87"/>
      <c r="K8" s="88"/>
      <c r="L8" s="99" t="s">
        <v>69</v>
      </c>
      <c r="M8" s="10"/>
      <c r="N8" s="10"/>
    </row>
    <row r="9" spans="1:19" ht="36.75" customHeight="1">
      <c r="A9" s="101"/>
      <c r="B9" s="99"/>
      <c r="C9" s="99"/>
      <c r="D9" s="99"/>
      <c r="E9" s="99"/>
      <c r="F9" s="99"/>
      <c r="G9" s="99"/>
      <c r="H9" s="89"/>
      <c r="I9" s="90"/>
      <c r="J9" s="90"/>
      <c r="K9" s="91"/>
      <c r="L9" s="99"/>
      <c r="M9" s="10"/>
      <c r="N9" s="10"/>
    </row>
    <row r="10" spans="1:19" ht="105" customHeight="1">
      <c r="A10" s="101"/>
      <c r="B10" s="99"/>
      <c r="C10" s="99"/>
      <c r="D10" s="50" t="s">
        <v>80</v>
      </c>
      <c r="E10" s="50" t="s">
        <v>2</v>
      </c>
      <c r="F10" s="50" t="s">
        <v>3</v>
      </c>
      <c r="G10" s="51" t="s">
        <v>4</v>
      </c>
      <c r="H10" s="49" t="s">
        <v>72</v>
      </c>
      <c r="I10" s="49" t="s">
        <v>73</v>
      </c>
      <c r="J10" s="49" t="s">
        <v>95</v>
      </c>
      <c r="K10" s="64" t="s">
        <v>96</v>
      </c>
      <c r="L10" s="99"/>
      <c r="M10" s="10"/>
      <c r="N10" s="10"/>
    </row>
    <row r="11" spans="1:19" s="30" customFormat="1" ht="21.2" customHeight="1">
      <c r="A11" s="102" t="s">
        <v>97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4"/>
      <c r="M11" s="29"/>
      <c r="N11" s="29"/>
    </row>
    <row r="12" spans="1:19" s="30" customFormat="1" ht="23.25" customHeight="1">
      <c r="A12" s="41" t="s">
        <v>42</v>
      </c>
      <c r="B12" s="81" t="s">
        <v>40</v>
      </c>
      <c r="C12" s="82"/>
      <c r="D12" s="82"/>
      <c r="E12" s="82"/>
      <c r="F12" s="82"/>
      <c r="G12" s="82"/>
      <c r="H12" s="82"/>
      <c r="I12" s="82"/>
      <c r="J12" s="82"/>
      <c r="K12" s="83"/>
      <c r="L12" s="45"/>
      <c r="M12" s="12"/>
      <c r="N12" s="12"/>
    </row>
    <row r="13" spans="1:19" s="70" customFormat="1" ht="189">
      <c r="A13" s="56" t="s">
        <v>43</v>
      </c>
      <c r="B13" s="65" t="s">
        <v>64</v>
      </c>
      <c r="C13" s="60" t="s">
        <v>39</v>
      </c>
      <c r="D13" s="62" t="s">
        <v>88</v>
      </c>
      <c r="E13" s="66" t="s">
        <v>32</v>
      </c>
      <c r="F13" s="66" t="s">
        <v>89</v>
      </c>
      <c r="G13" s="60" t="s">
        <v>36</v>
      </c>
      <c r="H13" s="61">
        <v>8218.18</v>
      </c>
      <c r="I13" s="61">
        <f>5640.28+24.47+1703.36+850.07</f>
        <v>8218.18</v>
      </c>
      <c r="J13" s="61">
        <f>5640.28+24.47+1703.36+850.07</f>
        <v>8218.18</v>
      </c>
      <c r="K13" s="61">
        <f>H13+I13+J13</f>
        <v>24654.54</v>
      </c>
      <c r="L13" s="84"/>
      <c r="M13" s="67"/>
      <c r="N13" s="67"/>
      <c r="O13" s="68"/>
      <c r="P13" s="68"/>
      <c r="Q13" s="68"/>
      <c r="R13" s="69"/>
      <c r="S13" s="68"/>
    </row>
    <row r="14" spans="1:19" ht="167.25" customHeight="1">
      <c r="A14" s="56" t="s">
        <v>44</v>
      </c>
      <c r="B14" s="57" t="s">
        <v>6</v>
      </c>
      <c r="C14" s="3" t="s">
        <v>39</v>
      </c>
      <c r="D14" s="58" t="s">
        <v>88</v>
      </c>
      <c r="E14" s="5" t="s">
        <v>33</v>
      </c>
      <c r="F14" s="5" t="s">
        <v>90</v>
      </c>
      <c r="G14" s="60" t="s">
        <v>66</v>
      </c>
      <c r="H14" s="61">
        <f>1138.79+6+343.91+387.67</f>
        <v>1876.3700000000001</v>
      </c>
      <c r="I14" s="61">
        <f>1138.79+6+343.91+387.67</f>
        <v>1876.3700000000001</v>
      </c>
      <c r="J14" s="61">
        <f>1138.79+6+343.91+387.67</f>
        <v>1876.3700000000001</v>
      </c>
      <c r="K14" s="61">
        <f t="shared" ref="K14:K21" si="0">H14+I14+J14</f>
        <v>5629.1100000000006</v>
      </c>
      <c r="L14" s="84"/>
      <c r="M14" s="11"/>
      <c r="N14" s="11"/>
      <c r="O14" s="20"/>
      <c r="P14" s="20"/>
      <c r="Q14" s="20"/>
      <c r="R14" s="21"/>
    </row>
    <row r="15" spans="1:19" ht="179.25" customHeight="1">
      <c r="A15" s="56" t="s">
        <v>45</v>
      </c>
      <c r="B15" s="57" t="s">
        <v>7</v>
      </c>
      <c r="C15" s="3" t="s">
        <v>39</v>
      </c>
      <c r="D15" s="58" t="s">
        <v>84</v>
      </c>
      <c r="E15" s="5" t="s">
        <v>62</v>
      </c>
      <c r="F15" s="5" t="s">
        <v>29</v>
      </c>
      <c r="G15" s="60">
        <v>611</v>
      </c>
      <c r="H15" s="61">
        <f>117.18</f>
        <v>117.18</v>
      </c>
      <c r="I15" s="61">
        <f>117.18</f>
        <v>117.18</v>
      </c>
      <c r="J15" s="61">
        <f>117.18</f>
        <v>117.18</v>
      </c>
      <c r="K15" s="61">
        <f t="shared" si="0"/>
        <v>351.54</v>
      </c>
      <c r="L15" s="84"/>
      <c r="M15" s="12"/>
      <c r="N15" s="12"/>
    </row>
    <row r="16" spans="1:19" ht="131.25" customHeight="1">
      <c r="A16" s="56" t="s">
        <v>46</v>
      </c>
      <c r="B16" s="57" t="s">
        <v>27</v>
      </c>
      <c r="C16" s="3" t="s">
        <v>39</v>
      </c>
      <c r="D16" s="58" t="s">
        <v>84</v>
      </c>
      <c r="E16" s="5" t="s">
        <v>62</v>
      </c>
      <c r="F16" s="5" t="s">
        <v>85</v>
      </c>
      <c r="G16" s="60">
        <v>611</v>
      </c>
      <c r="H16" s="61">
        <f>27.97</f>
        <v>27.97</v>
      </c>
      <c r="I16" s="61">
        <f>27.97</f>
        <v>27.97</v>
      </c>
      <c r="J16" s="61">
        <f>27.97</f>
        <v>27.97</v>
      </c>
      <c r="K16" s="61">
        <f t="shared" si="0"/>
        <v>83.91</v>
      </c>
      <c r="L16" s="84"/>
      <c r="M16" s="12"/>
      <c r="N16" s="12"/>
    </row>
    <row r="17" spans="1:16" s="70" customFormat="1" ht="260.25" customHeight="1">
      <c r="A17" s="56" t="s">
        <v>47</v>
      </c>
      <c r="B17" s="65" t="s">
        <v>65</v>
      </c>
      <c r="C17" s="60" t="s">
        <v>39</v>
      </c>
      <c r="D17" s="62" t="s">
        <v>81</v>
      </c>
      <c r="E17" s="66" t="s">
        <v>74</v>
      </c>
      <c r="F17" s="66" t="s">
        <v>82</v>
      </c>
      <c r="G17" s="71" t="s">
        <v>91</v>
      </c>
      <c r="H17" s="61">
        <v>8517.7000000000007</v>
      </c>
      <c r="I17" s="61">
        <f>1370.15+1042.86+4688.7+1415.99</f>
        <v>8517.7000000000007</v>
      </c>
      <c r="J17" s="61">
        <f>1370.15+1042.86+4688.7+1415.99</f>
        <v>8517.7000000000007</v>
      </c>
      <c r="K17" s="61">
        <f t="shared" si="0"/>
        <v>25553.100000000002</v>
      </c>
      <c r="L17" s="84"/>
      <c r="M17" s="72"/>
      <c r="N17" s="72"/>
    </row>
    <row r="18" spans="1:16" s="70" customFormat="1" ht="276" customHeight="1">
      <c r="A18" s="56" t="s">
        <v>48</v>
      </c>
      <c r="B18" s="73" t="s">
        <v>30</v>
      </c>
      <c r="C18" s="60" t="s">
        <v>39</v>
      </c>
      <c r="D18" s="62" t="s">
        <v>83</v>
      </c>
      <c r="E18" s="66" t="s">
        <v>74</v>
      </c>
      <c r="F18" s="66" t="s">
        <v>31</v>
      </c>
      <c r="G18" s="60" t="s">
        <v>75</v>
      </c>
      <c r="H18" s="61">
        <v>433.9</v>
      </c>
      <c r="I18" s="61">
        <f>62.1+60.72+238.92+72.16</f>
        <v>433.9</v>
      </c>
      <c r="J18" s="61">
        <f>62.1+60.72+238.92+72.16</f>
        <v>433.9</v>
      </c>
      <c r="K18" s="61">
        <f t="shared" si="0"/>
        <v>1301.6999999999998</v>
      </c>
      <c r="L18" s="84"/>
      <c r="M18" s="72"/>
      <c r="N18" s="72"/>
    </row>
    <row r="19" spans="1:16" ht="166.5" customHeight="1">
      <c r="A19" s="56" t="s">
        <v>49</v>
      </c>
      <c r="B19" s="54" t="s">
        <v>28</v>
      </c>
      <c r="C19" s="55" t="s">
        <v>39</v>
      </c>
      <c r="D19" s="63" t="s">
        <v>94</v>
      </c>
      <c r="E19" s="5" t="s">
        <v>92</v>
      </c>
      <c r="F19" s="33" t="s">
        <v>86</v>
      </c>
      <c r="G19" s="60" t="s">
        <v>93</v>
      </c>
      <c r="H19" s="61">
        <v>2816.15</v>
      </c>
      <c r="I19" s="61">
        <f>1572.57+868.33+288.21+87.04</f>
        <v>2816.15</v>
      </c>
      <c r="J19" s="61">
        <f>1572.57+868.33+288.21+87.04</f>
        <v>2816.15</v>
      </c>
      <c r="K19" s="61">
        <f t="shared" si="0"/>
        <v>8448.4500000000007</v>
      </c>
      <c r="L19" s="52"/>
      <c r="M19" s="11"/>
      <c r="N19" s="11"/>
    </row>
    <row r="20" spans="1:16" s="70" customFormat="1" ht="178.5" customHeight="1">
      <c r="A20" s="56" t="s">
        <v>50</v>
      </c>
      <c r="B20" s="59" t="s">
        <v>34</v>
      </c>
      <c r="C20" s="74" t="s">
        <v>39</v>
      </c>
      <c r="D20" s="62" t="s">
        <v>84</v>
      </c>
      <c r="E20" s="66" t="s">
        <v>62</v>
      </c>
      <c r="F20" s="75" t="s">
        <v>87</v>
      </c>
      <c r="G20" s="60">
        <v>611.61199999999997</v>
      </c>
      <c r="H20" s="61">
        <v>19200.34</v>
      </c>
      <c r="I20" s="61">
        <f>12134.17+7066.17</f>
        <v>19200.34</v>
      </c>
      <c r="J20" s="61">
        <f>12134.17+7066.17</f>
        <v>19200.34</v>
      </c>
      <c r="K20" s="61">
        <f t="shared" si="0"/>
        <v>57601.020000000004</v>
      </c>
      <c r="L20" s="65"/>
      <c r="M20" s="76"/>
      <c r="N20" s="76"/>
    </row>
    <row r="21" spans="1:16" s="30" customFormat="1" ht="210" customHeight="1">
      <c r="A21" s="56" t="s">
        <v>79</v>
      </c>
      <c r="B21" s="34" t="s">
        <v>76</v>
      </c>
      <c r="C21" s="3" t="s">
        <v>39</v>
      </c>
      <c r="D21" s="58" t="s">
        <v>18</v>
      </c>
      <c r="E21" s="5" t="s">
        <v>62</v>
      </c>
      <c r="F21" s="33" t="s">
        <v>77</v>
      </c>
      <c r="G21" s="62" t="s">
        <v>78</v>
      </c>
      <c r="H21" s="61">
        <v>2400</v>
      </c>
      <c r="I21" s="61">
        <v>2400</v>
      </c>
      <c r="J21" s="61">
        <v>2400</v>
      </c>
      <c r="K21" s="61">
        <f t="shared" si="0"/>
        <v>7200</v>
      </c>
      <c r="L21" s="53"/>
      <c r="M21" s="12"/>
      <c r="N21" s="12"/>
    </row>
    <row r="22" spans="1:16" ht="22.7" customHeight="1">
      <c r="A22" s="32"/>
      <c r="B22" s="28" t="s">
        <v>8</v>
      </c>
      <c r="C22" s="57"/>
      <c r="D22" s="5"/>
      <c r="E22" s="5"/>
      <c r="F22" s="5"/>
      <c r="G22" s="3"/>
      <c r="H22" s="77">
        <f>H20+H19+H18+H17+H16+H15+H14+H13+H21</f>
        <v>43607.790000000008</v>
      </c>
      <c r="I22" s="77">
        <f t="shared" ref="I22:K22" si="1">I20+I19+I18+I17+I16+I15+I14+I13+I21</f>
        <v>43607.790000000008</v>
      </c>
      <c r="J22" s="77">
        <f t="shared" si="1"/>
        <v>43607.790000000008</v>
      </c>
      <c r="K22" s="77">
        <f t="shared" si="1"/>
        <v>130823.37</v>
      </c>
      <c r="L22" s="13"/>
      <c r="M22" s="38"/>
      <c r="N22" s="14"/>
      <c r="P22" s="15"/>
    </row>
    <row r="23" spans="1:16" ht="22.5" customHeight="1">
      <c r="A23" s="41" t="s">
        <v>53</v>
      </c>
      <c r="B23" s="81" t="s">
        <v>52</v>
      </c>
      <c r="C23" s="82"/>
      <c r="D23" s="82"/>
      <c r="E23" s="82"/>
      <c r="F23" s="82"/>
      <c r="G23" s="82"/>
      <c r="H23" s="82"/>
      <c r="I23" s="82"/>
      <c r="J23" s="82"/>
      <c r="K23" s="83"/>
      <c r="L23" s="43"/>
      <c r="M23" s="11"/>
      <c r="N23" s="11"/>
    </row>
    <row r="24" spans="1:16" ht="182.25" customHeight="1">
      <c r="A24" s="41" t="s">
        <v>54</v>
      </c>
      <c r="B24" s="57" t="s">
        <v>9</v>
      </c>
      <c r="C24" s="46" t="s">
        <v>39</v>
      </c>
      <c r="D24" s="27" t="s">
        <v>18</v>
      </c>
      <c r="E24" s="5" t="s">
        <v>19</v>
      </c>
      <c r="F24" s="5" t="s">
        <v>21</v>
      </c>
      <c r="G24" s="3">
        <v>611</v>
      </c>
      <c r="H24" s="1">
        <v>0</v>
      </c>
      <c r="I24" s="4">
        <v>0</v>
      </c>
      <c r="J24" s="4"/>
      <c r="K24" s="4">
        <f>H24+I24+J24</f>
        <v>0</v>
      </c>
      <c r="L24" s="43" t="s">
        <v>37</v>
      </c>
      <c r="M24" s="11"/>
      <c r="N24" s="11"/>
    </row>
    <row r="25" spans="1:16" ht="18" customHeight="1">
      <c r="A25" s="41"/>
      <c r="B25" s="16" t="s">
        <v>10</v>
      </c>
      <c r="C25" s="57"/>
      <c r="D25" s="5"/>
      <c r="E25" s="5"/>
      <c r="F25" s="5"/>
      <c r="G25" s="3"/>
      <c r="H25" s="1">
        <f t="shared" ref="H25:I25" si="2">H24</f>
        <v>0</v>
      </c>
      <c r="I25" s="1">
        <f t="shared" si="2"/>
        <v>0</v>
      </c>
      <c r="J25" s="1"/>
      <c r="K25" s="1">
        <f>H25+I25+J25</f>
        <v>0</v>
      </c>
      <c r="L25" s="43"/>
      <c r="M25" s="11"/>
      <c r="N25" s="11"/>
    </row>
    <row r="26" spans="1:16" ht="26.25" customHeight="1">
      <c r="A26" s="41" t="s">
        <v>55</v>
      </c>
      <c r="B26" s="81" t="s">
        <v>51</v>
      </c>
      <c r="C26" s="82"/>
      <c r="D26" s="82"/>
      <c r="E26" s="82"/>
      <c r="F26" s="82"/>
      <c r="G26" s="82"/>
      <c r="H26" s="82"/>
      <c r="I26" s="82"/>
      <c r="J26" s="82"/>
      <c r="K26" s="83"/>
      <c r="L26" s="43"/>
      <c r="M26" s="11"/>
      <c r="N26" s="11"/>
    </row>
    <row r="27" spans="1:16" ht="23.25" customHeight="1">
      <c r="A27" s="78" t="s">
        <v>56</v>
      </c>
      <c r="B27" s="85" t="s">
        <v>5</v>
      </c>
      <c r="C27" s="95" t="s">
        <v>39</v>
      </c>
      <c r="D27" s="98" t="s">
        <v>18</v>
      </c>
      <c r="E27" s="5" t="s">
        <v>19</v>
      </c>
      <c r="F27" s="5" t="s">
        <v>26</v>
      </c>
      <c r="G27" s="3">
        <v>611</v>
      </c>
      <c r="H27" s="1">
        <v>0</v>
      </c>
      <c r="I27" s="4">
        <v>0</v>
      </c>
      <c r="J27" s="4"/>
      <c r="K27" s="4">
        <f>H27+I27+J27</f>
        <v>0</v>
      </c>
      <c r="L27" s="85" t="s">
        <v>38</v>
      </c>
      <c r="M27" s="11"/>
      <c r="N27" s="11"/>
    </row>
    <row r="28" spans="1:16" ht="23.25" customHeight="1">
      <c r="A28" s="79"/>
      <c r="B28" s="85"/>
      <c r="C28" s="96"/>
      <c r="D28" s="98"/>
      <c r="E28" s="5" t="s">
        <v>19</v>
      </c>
      <c r="F28" s="5" t="s">
        <v>26</v>
      </c>
      <c r="G28" s="3">
        <v>621</v>
      </c>
      <c r="H28" s="1">
        <v>0</v>
      </c>
      <c r="I28" s="4">
        <v>0</v>
      </c>
      <c r="J28" s="4"/>
      <c r="K28" s="4">
        <f t="shared" ref="K28:K36" si="3">H28+I28+J28</f>
        <v>0</v>
      </c>
      <c r="L28" s="85"/>
      <c r="M28" s="11"/>
      <c r="N28" s="11"/>
    </row>
    <row r="29" spans="1:16" ht="23.25" customHeight="1">
      <c r="A29" s="79"/>
      <c r="B29" s="85"/>
      <c r="C29" s="96"/>
      <c r="D29" s="98"/>
      <c r="E29" s="5" t="s">
        <v>17</v>
      </c>
      <c r="F29" s="5" t="s">
        <v>26</v>
      </c>
      <c r="G29" s="3">
        <v>611</v>
      </c>
      <c r="H29" s="1">
        <v>0</v>
      </c>
      <c r="I29" s="4">
        <v>0</v>
      </c>
      <c r="J29" s="4"/>
      <c r="K29" s="4">
        <f t="shared" si="3"/>
        <v>0</v>
      </c>
      <c r="L29" s="85"/>
      <c r="M29" s="11"/>
      <c r="N29" s="11"/>
    </row>
    <row r="30" spans="1:16" ht="110.25" customHeight="1">
      <c r="A30" s="80"/>
      <c r="B30" s="85"/>
      <c r="C30" s="97"/>
      <c r="D30" s="98"/>
      <c r="E30" s="5" t="s">
        <v>20</v>
      </c>
      <c r="F30" s="5" t="s">
        <v>26</v>
      </c>
      <c r="G30" s="3">
        <v>244</v>
      </c>
      <c r="H30" s="1">
        <v>0</v>
      </c>
      <c r="I30" s="4">
        <v>0</v>
      </c>
      <c r="J30" s="4"/>
      <c r="K30" s="4">
        <f t="shared" si="3"/>
        <v>0</v>
      </c>
      <c r="L30" s="85"/>
      <c r="M30" s="11"/>
      <c r="N30" s="11"/>
    </row>
    <row r="31" spans="1:16" ht="132.75" customHeight="1">
      <c r="A31" s="41" t="s">
        <v>57</v>
      </c>
      <c r="B31" s="57" t="s">
        <v>11</v>
      </c>
      <c r="C31" s="47" t="s">
        <v>39</v>
      </c>
      <c r="D31" s="48" t="s">
        <v>18</v>
      </c>
      <c r="E31" s="5" t="s">
        <v>17</v>
      </c>
      <c r="F31" s="5" t="s">
        <v>24</v>
      </c>
      <c r="G31" s="3">
        <v>611</v>
      </c>
      <c r="H31" s="1">
        <v>0</v>
      </c>
      <c r="I31" s="4">
        <v>0</v>
      </c>
      <c r="J31" s="4"/>
      <c r="K31" s="4">
        <f t="shared" si="3"/>
        <v>0</v>
      </c>
      <c r="L31" s="43"/>
      <c r="M31" s="11"/>
      <c r="N31" s="11"/>
    </row>
    <row r="32" spans="1:16" ht="132" customHeight="1">
      <c r="A32" s="41" t="s">
        <v>58</v>
      </c>
      <c r="B32" s="57" t="s">
        <v>12</v>
      </c>
      <c r="C32" s="47" t="s">
        <v>39</v>
      </c>
      <c r="D32" s="48" t="s">
        <v>18</v>
      </c>
      <c r="E32" s="5" t="s">
        <v>19</v>
      </c>
      <c r="F32" s="5" t="s">
        <v>25</v>
      </c>
      <c r="G32" s="3">
        <v>611</v>
      </c>
      <c r="H32" s="1">
        <v>0</v>
      </c>
      <c r="I32" s="4">
        <v>0</v>
      </c>
      <c r="J32" s="4"/>
      <c r="K32" s="4">
        <f t="shared" si="3"/>
        <v>0</v>
      </c>
      <c r="L32" s="25"/>
      <c r="M32" s="17"/>
      <c r="N32" s="17"/>
    </row>
    <row r="33" spans="1:14" ht="150" customHeight="1">
      <c r="A33" s="41" t="s">
        <v>59</v>
      </c>
      <c r="B33" s="57" t="s">
        <v>13</v>
      </c>
      <c r="C33" s="47" t="s">
        <v>39</v>
      </c>
      <c r="D33" s="48" t="s">
        <v>18</v>
      </c>
      <c r="E33" s="5" t="s">
        <v>19</v>
      </c>
      <c r="F33" s="5" t="s">
        <v>14</v>
      </c>
      <c r="G33" s="3">
        <v>611</v>
      </c>
      <c r="H33" s="1">
        <v>0</v>
      </c>
      <c r="I33" s="4">
        <v>0</v>
      </c>
      <c r="J33" s="4"/>
      <c r="K33" s="4">
        <f t="shared" si="3"/>
        <v>0</v>
      </c>
      <c r="L33" s="45"/>
      <c r="M33" s="12"/>
      <c r="N33" s="12"/>
    </row>
    <row r="34" spans="1:14" ht="129.75" customHeight="1">
      <c r="A34" s="41" t="s">
        <v>60</v>
      </c>
      <c r="B34" s="57" t="s">
        <v>12</v>
      </c>
      <c r="C34" s="47" t="s">
        <v>39</v>
      </c>
      <c r="D34" s="48" t="s">
        <v>18</v>
      </c>
      <c r="E34" s="5" t="s">
        <v>19</v>
      </c>
      <c r="F34" s="5" t="s">
        <v>23</v>
      </c>
      <c r="G34" s="3">
        <v>611</v>
      </c>
      <c r="H34" s="1">
        <v>0</v>
      </c>
      <c r="I34" s="4">
        <v>0</v>
      </c>
      <c r="J34" s="4"/>
      <c r="K34" s="4">
        <f t="shared" si="3"/>
        <v>0</v>
      </c>
      <c r="L34" s="93" t="s">
        <v>38</v>
      </c>
      <c r="M34" s="17"/>
      <c r="N34" s="17"/>
    </row>
    <row r="35" spans="1:14" ht="226.5" customHeight="1">
      <c r="A35" s="41" t="s">
        <v>61</v>
      </c>
      <c r="B35" s="57" t="s">
        <v>15</v>
      </c>
      <c r="C35" s="47" t="s">
        <v>39</v>
      </c>
      <c r="D35" s="48" t="s">
        <v>18</v>
      </c>
      <c r="E35" s="5" t="s">
        <v>19</v>
      </c>
      <c r="F35" s="5" t="s">
        <v>22</v>
      </c>
      <c r="G35" s="3">
        <v>611</v>
      </c>
      <c r="H35" s="1">
        <v>0</v>
      </c>
      <c r="I35" s="4">
        <v>0</v>
      </c>
      <c r="J35" s="4"/>
      <c r="K35" s="4">
        <f t="shared" si="3"/>
        <v>0</v>
      </c>
      <c r="L35" s="94"/>
      <c r="M35" s="17"/>
      <c r="N35" s="17"/>
    </row>
    <row r="36" spans="1:14" ht="20.25" customHeight="1">
      <c r="A36" s="41"/>
      <c r="B36" s="16" t="s">
        <v>16</v>
      </c>
      <c r="C36" s="57"/>
      <c r="D36" s="5"/>
      <c r="E36" s="5"/>
      <c r="F36" s="5"/>
      <c r="G36" s="3"/>
      <c r="H36" s="1">
        <f t="shared" ref="H36:I36" si="4">H35+H34+H33+H32+H31+H30+H29+H28+H27</f>
        <v>0</v>
      </c>
      <c r="I36" s="1">
        <f t="shared" si="4"/>
        <v>0</v>
      </c>
      <c r="J36" s="1"/>
      <c r="K36" s="4">
        <f t="shared" si="3"/>
        <v>0</v>
      </c>
      <c r="L36" s="43"/>
      <c r="M36" s="11"/>
      <c r="N36" s="11"/>
    </row>
    <row r="37" spans="1:14" ht="20.25" customHeight="1">
      <c r="A37" s="41"/>
      <c r="B37" s="16" t="s">
        <v>63</v>
      </c>
      <c r="C37" s="57"/>
      <c r="D37" s="5"/>
      <c r="E37" s="5"/>
      <c r="F37" s="5"/>
      <c r="G37" s="3"/>
      <c r="H37" s="77">
        <f>H22+H25+H36</f>
        <v>43607.790000000008</v>
      </c>
      <c r="I37" s="77">
        <f t="shared" ref="I37:J37" si="5">I22+I25+I36</f>
        <v>43607.790000000008</v>
      </c>
      <c r="J37" s="77">
        <f t="shared" si="5"/>
        <v>43607.790000000008</v>
      </c>
      <c r="K37" s="77">
        <f>K22+K25+K36</f>
        <v>130823.37</v>
      </c>
      <c r="L37" s="43"/>
      <c r="M37" s="11"/>
      <c r="N37" s="11"/>
    </row>
    <row r="38" spans="1:14" ht="18" customHeight="1"/>
    <row r="39" spans="1:14" ht="18" customHeight="1"/>
    <row r="40" spans="1:14" ht="33.75" customHeight="1">
      <c r="B40" s="92" t="s">
        <v>67</v>
      </c>
      <c r="C40" s="92"/>
      <c r="D40" s="39"/>
      <c r="E40" s="39"/>
      <c r="F40" s="39"/>
      <c r="G40" s="44"/>
      <c r="H40" s="2" t="s">
        <v>71</v>
      </c>
    </row>
    <row r="41" spans="1:14" ht="18" customHeight="1"/>
    <row r="42" spans="1:14" ht="22.7" customHeight="1"/>
    <row r="43" spans="1:14" ht="22.7" customHeight="1"/>
    <row r="44" spans="1:14" ht="22.7" customHeight="1"/>
    <row r="45" spans="1:14" ht="24" customHeight="1"/>
    <row r="46" spans="1:14" ht="24" customHeight="1"/>
    <row r="47" spans="1:14" ht="24" customHeight="1"/>
    <row r="48" spans="1:14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</sheetData>
  <mergeCells count="22">
    <mergeCell ref="I3:L3"/>
    <mergeCell ref="A8:A10"/>
    <mergeCell ref="A11:L11"/>
    <mergeCell ref="I1:L1"/>
    <mergeCell ref="A5:L6"/>
    <mergeCell ref="L13:L14"/>
    <mergeCell ref="H8:K9"/>
    <mergeCell ref="B40:C40"/>
    <mergeCell ref="L34:L35"/>
    <mergeCell ref="B27:B30"/>
    <mergeCell ref="C27:C30"/>
    <mergeCell ref="D27:D30"/>
    <mergeCell ref="B8:B10"/>
    <mergeCell ref="C8:C10"/>
    <mergeCell ref="D8:G9"/>
    <mergeCell ref="B12:K12"/>
    <mergeCell ref="L8:L10"/>
    <mergeCell ref="A27:A30"/>
    <mergeCell ref="B26:K26"/>
    <mergeCell ref="B23:K23"/>
    <mergeCell ref="L15:L18"/>
    <mergeCell ref="L27:L30"/>
  </mergeCells>
  <pageMargins left="0.31496062992125984" right="0.11811023622047245" top="0.35433070866141736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2018-10-12T12:11:05Z</dcterms:modified>
</cp:coreProperties>
</file>