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29" i="1"/>
  <c r="I48"/>
  <c r="I27"/>
  <c r="J32"/>
  <c r="L32"/>
  <c r="K91"/>
  <c r="J91"/>
  <c r="K89"/>
  <c r="J89"/>
  <c r="L77"/>
  <c r="K63"/>
  <c r="J63"/>
  <c r="K60"/>
  <c r="J60"/>
  <c r="K55"/>
  <c r="K53"/>
  <c r="J55"/>
  <c r="J53"/>
  <c r="K41"/>
  <c r="J41"/>
  <c r="L30"/>
  <c r="L31"/>
  <c r="L33"/>
  <c r="L34"/>
  <c r="L35"/>
  <c r="K34"/>
  <c r="K32"/>
  <c r="J34"/>
  <c r="L147" l="1"/>
  <c r="L146"/>
  <c r="L145"/>
  <c r="L144"/>
  <c r="I142"/>
  <c r="H142"/>
  <c r="G142"/>
  <c r="F142"/>
  <c r="E142"/>
  <c r="L142" s="1"/>
  <c r="L140"/>
  <c r="L139"/>
  <c r="L138"/>
  <c r="L137"/>
  <c r="K135"/>
  <c r="K131" s="1"/>
  <c r="K128" s="1"/>
  <c r="J135"/>
  <c r="I135"/>
  <c r="I131" s="1"/>
  <c r="H135"/>
  <c r="G135"/>
  <c r="F135"/>
  <c r="E135"/>
  <c r="L135" s="1"/>
  <c r="I133"/>
  <c r="H133"/>
  <c r="G133"/>
  <c r="G128" s="1"/>
  <c r="F133"/>
  <c r="L133" s="1"/>
  <c r="I132"/>
  <c r="H132"/>
  <c r="G132"/>
  <c r="F132"/>
  <c r="L132" s="1"/>
  <c r="E132"/>
  <c r="J131"/>
  <c r="J128" s="1"/>
  <c r="I130"/>
  <c r="H130"/>
  <c r="G130"/>
  <c r="F130"/>
  <c r="L130" s="1"/>
  <c r="E130"/>
  <c r="H128"/>
  <c r="F128"/>
  <c r="E128"/>
  <c r="H24"/>
  <c r="K83"/>
  <c r="K79" s="1"/>
  <c r="L117"/>
  <c r="L91"/>
  <c r="L90"/>
  <c r="L89"/>
  <c r="L63"/>
  <c r="L61"/>
  <c r="L60"/>
  <c r="L59"/>
  <c r="L53"/>
  <c r="L54"/>
  <c r="L55"/>
  <c r="L52"/>
  <c r="L40"/>
  <c r="L41"/>
  <c r="L39"/>
  <c r="L28"/>
  <c r="L16"/>
  <c r="L21"/>
  <c r="L23"/>
  <c r="K114"/>
  <c r="K110" s="1"/>
  <c r="K107" s="1"/>
  <c r="K86"/>
  <c r="K84"/>
  <c r="K82"/>
  <c r="J72"/>
  <c r="K72"/>
  <c r="K46"/>
  <c r="K50"/>
  <c r="K48"/>
  <c r="K47"/>
  <c r="K36"/>
  <c r="K29"/>
  <c r="K27"/>
  <c r="K26"/>
  <c r="K25"/>
  <c r="K24"/>
  <c r="K17"/>
  <c r="H50"/>
  <c r="K19" l="1"/>
  <c r="K20"/>
  <c r="K22"/>
  <c r="L131"/>
  <c r="I128"/>
  <c r="L128" s="1"/>
  <c r="K43"/>
  <c r="K18"/>
  <c r="K15" s="1"/>
  <c r="K57"/>
  <c r="H86"/>
  <c r="J86"/>
  <c r="I86"/>
  <c r="G86"/>
  <c r="H48"/>
  <c r="J48"/>
  <c r="F72"/>
  <c r="G72"/>
  <c r="H72"/>
  <c r="I72"/>
  <c r="E72"/>
  <c r="L72"/>
  <c r="J57"/>
  <c r="I57"/>
  <c r="H57"/>
  <c r="J50"/>
  <c r="I50"/>
  <c r="L86" l="1"/>
  <c r="H27"/>
  <c r="L38"/>
  <c r="L88"/>
  <c r="J114"/>
  <c r="J110" s="1"/>
  <c r="J107"/>
  <c r="J84"/>
  <c r="J83"/>
  <c r="J82"/>
  <c r="J81"/>
  <c r="J27"/>
  <c r="J47"/>
  <c r="J46"/>
  <c r="J45"/>
  <c r="J36"/>
  <c r="J29"/>
  <c r="J26"/>
  <c r="J25"/>
  <c r="J24"/>
  <c r="J43" l="1"/>
  <c r="J17"/>
  <c r="G57"/>
  <c r="G47"/>
  <c r="J20"/>
  <c r="J79"/>
  <c r="J22"/>
  <c r="J19"/>
  <c r="J18"/>
  <c r="G84"/>
  <c r="G83"/>
  <c r="G82"/>
  <c r="G48"/>
  <c r="G46"/>
  <c r="G27"/>
  <c r="G26"/>
  <c r="G25"/>
  <c r="G24"/>
  <c r="L98"/>
  <c r="G50"/>
  <c r="G29"/>
  <c r="G36"/>
  <c r="J15" l="1"/>
  <c r="G18"/>
  <c r="G22"/>
  <c r="F18" l="1"/>
  <c r="F114"/>
  <c r="F86" l="1"/>
  <c r="F57"/>
  <c r="F50"/>
  <c r="F36"/>
  <c r="I114" l="1"/>
  <c r="I110" s="1"/>
  <c r="L110" s="1"/>
  <c r="G114"/>
  <c r="H114"/>
  <c r="L124" l="1"/>
  <c r="L125"/>
  <c r="L126"/>
  <c r="L123"/>
  <c r="L118"/>
  <c r="L119"/>
  <c r="L116"/>
  <c r="L96"/>
  <c r="L97"/>
  <c r="L95"/>
  <c r="I24"/>
  <c r="I25"/>
  <c r="I26"/>
  <c r="I36"/>
  <c r="L36" s="1"/>
  <c r="I45"/>
  <c r="I46"/>
  <c r="I47"/>
  <c r="I81"/>
  <c r="I82"/>
  <c r="I83"/>
  <c r="I84"/>
  <c r="I93"/>
  <c r="I100"/>
  <c r="I109"/>
  <c r="I111"/>
  <c r="I112"/>
  <c r="I121"/>
  <c r="I43" l="1"/>
  <c r="L46"/>
  <c r="I18"/>
  <c r="I17"/>
  <c r="I20"/>
  <c r="I107"/>
  <c r="I22"/>
  <c r="I79"/>
  <c r="I19"/>
  <c r="I15" l="1"/>
  <c r="L15" s="1"/>
  <c r="F29" l="1"/>
  <c r="L76"/>
  <c r="L75"/>
  <c r="L74"/>
  <c r="L68"/>
  <c r="L69"/>
  <c r="L70"/>
  <c r="L67"/>
  <c r="L65"/>
  <c r="F109"/>
  <c r="G109"/>
  <c r="H109"/>
  <c r="F111"/>
  <c r="G111"/>
  <c r="G19" s="1"/>
  <c r="H111"/>
  <c r="F112"/>
  <c r="G112"/>
  <c r="G20" s="1"/>
  <c r="H112"/>
  <c r="E111"/>
  <c r="E109"/>
  <c r="G121"/>
  <c r="H121"/>
  <c r="F121"/>
  <c r="E121"/>
  <c r="L121" s="1"/>
  <c r="E114"/>
  <c r="L114" s="1"/>
  <c r="F83"/>
  <c r="H83"/>
  <c r="H84"/>
  <c r="H20" s="1"/>
  <c r="E84"/>
  <c r="L84" s="1"/>
  <c r="E83"/>
  <c r="H82"/>
  <c r="H79" s="1"/>
  <c r="E82"/>
  <c r="F81"/>
  <c r="F79" s="1"/>
  <c r="G81"/>
  <c r="H81"/>
  <c r="E81"/>
  <c r="L104"/>
  <c r="L105"/>
  <c r="L102"/>
  <c r="L103"/>
  <c r="F100"/>
  <c r="G100"/>
  <c r="H100"/>
  <c r="E100"/>
  <c r="L100" s="1"/>
  <c r="H93"/>
  <c r="G93"/>
  <c r="F93"/>
  <c r="E93"/>
  <c r="L93" s="1"/>
  <c r="E86"/>
  <c r="H46"/>
  <c r="H47"/>
  <c r="L47" s="1"/>
  <c r="H45"/>
  <c r="G45"/>
  <c r="G43" s="1"/>
  <c r="F47"/>
  <c r="F19" s="1"/>
  <c r="F45"/>
  <c r="F43" s="1"/>
  <c r="E48"/>
  <c r="L48" s="1"/>
  <c r="E46"/>
  <c r="E47"/>
  <c r="E45"/>
  <c r="E57"/>
  <c r="L57" s="1"/>
  <c r="E50"/>
  <c r="L50" s="1"/>
  <c r="H25"/>
  <c r="H26"/>
  <c r="H19" s="1"/>
  <c r="F24"/>
  <c r="L24" s="1"/>
  <c r="E27"/>
  <c r="L27" s="1"/>
  <c r="E26"/>
  <c r="E25"/>
  <c r="L25" s="1"/>
  <c r="E24"/>
  <c r="H36"/>
  <c r="E36"/>
  <c r="H29"/>
  <c r="E29"/>
  <c r="L83" l="1"/>
  <c r="L82"/>
  <c r="L45"/>
  <c r="L43" s="1"/>
  <c r="H17"/>
  <c r="H43"/>
  <c r="E43"/>
  <c r="L26"/>
  <c r="H22"/>
  <c r="H18"/>
  <c r="L29"/>
  <c r="L111"/>
  <c r="G79"/>
  <c r="G17"/>
  <c r="G15" s="1"/>
  <c r="E18"/>
  <c r="E20"/>
  <c r="L20" s="1"/>
  <c r="E19"/>
  <c r="L19" s="1"/>
  <c r="F17"/>
  <c r="F22"/>
  <c r="E79"/>
  <c r="L79" s="1"/>
  <c r="L81"/>
  <c r="L112"/>
  <c r="G107"/>
  <c r="E17"/>
  <c r="E107"/>
  <c r="L109"/>
  <c r="H107"/>
  <c r="F107"/>
  <c r="E22"/>
  <c r="L107" l="1"/>
  <c r="H15"/>
  <c r="L22"/>
  <c r="L17"/>
  <c r="F15"/>
  <c r="L18"/>
  <c r="E15"/>
</calcChain>
</file>

<file path=xl/sharedStrings.xml><?xml version="1.0" encoding="utf-8"?>
<sst xmlns="http://schemas.openxmlformats.org/spreadsheetml/2006/main" count="197" uniqueCount="68">
  <si>
    <t xml:space="preserve">                                                                                                                                          </t>
  </si>
  <si>
    <t>Статус</t>
  </si>
  <si>
    <t>Наименование муниципальной программы, подпрограммы муниципальной программы</t>
  </si>
  <si>
    <t>2014год</t>
  </si>
  <si>
    <t>2015 год</t>
  </si>
  <si>
    <t>Муниципальная программа</t>
  </si>
  <si>
    <t xml:space="preserve">Всего                    </t>
  </si>
  <si>
    <t xml:space="preserve">в том числе:             </t>
  </si>
  <si>
    <t xml:space="preserve">федеральный бюджет (*)   </t>
  </si>
  <si>
    <t xml:space="preserve">внебюджетные  источники                 </t>
  </si>
  <si>
    <t xml:space="preserve">городской бюджет    </t>
  </si>
  <si>
    <t>юридические лица</t>
  </si>
  <si>
    <t>Подпрограмма 1</t>
  </si>
  <si>
    <t> «Сохранение культурного наследие»</t>
  </si>
  <si>
    <t xml:space="preserve">краевой бюджет           </t>
  </si>
  <si>
    <t>Задача 1</t>
  </si>
  <si>
    <t>«Развитие Библиотечного дела»</t>
  </si>
  <si>
    <t xml:space="preserve">Всего      </t>
  </si>
  <si>
    <t>Задача 2</t>
  </si>
  <si>
    <t>«Развитие музейного дела»</t>
  </si>
  <si>
    <t>Подпрограмма 2</t>
  </si>
  <si>
    <t>«Поддержка искусства и народного творчества»</t>
  </si>
  <si>
    <t xml:space="preserve">в том числе:      </t>
  </si>
  <si>
    <t>Задача 2 </t>
  </si>
  <si>
    <t>«Сохранение и развитие традиционной народной культуры</t>
  </si>
  <si>
    <t>Задача 3</t>
  </si>
  <si>
    <t>«Поддержка творческих инициатив населения, творческих союзов и организаций»</t>
  </si>
  <si>
    <t>Задача 4</t>
  </si>
  <si>
    <t>«Организация и проведение культурных событий, в том числе на межрегиональном и международном уровне»</t>
  </si>
  <si>
    <t>Подпрограмма 3</t>
  </si>
  <si>
    <t> «Обеспечение условий реализации программы и прочие мероприятия»</t>
  </si>
  <si>
    <t>«Развитие системы непрерывного профессионального образования в области культуры»</t>
  </si>
  <si>
    <t>«Внедрение информационно-комуникационных технологий в отросли «культура», развитие информационных ресурсов»</t>
  </si>
  <si>
    <t>Задача 3 </t>
  </si>
  <si>
    <t>«Развитие инфраструктуры отрасли «культуры»</t>
  </si>
  <si>
    <t>федеральный бюджет (*)   </t>
  </si>
  <si>
    <t xml:space="preserve">внебюджетные  источники           </t>
  </si>
  <si>
    <t>Подпрограмма 4</t>
  </si>
  <si>
    <t xml:space="preserve"> «Развитие архивного дела в  городе Шарыпово»</t>
  </si>
  <si>
    <t>«Создание нормативных условий хранения архивных документов, исключающих их хищение и утрату»</t>
  </si>
  <si>
    <t xml:space="preserve">внебюджетные  источники        </t>
  </si>
  <si>
    <t>«Формирование современной информационно-технической инфраструктуры архива города»</t>
  </si>
  <si>
    <t xml:space="preserve"> администрации города Шарыпово                                                                                                       </t>
  </si>
  <si>
    <t>2016 год</t>
  </si>
  <si>
    <t>2017 год</t>
  </si>
  <si>
    <t>2018 год</t>
  </si>
  <si>
    <t>Уровень бюджетной системы/ источники финансирования</t>
  </si>
  <si>
    <t>Оценка расходов, в том числе по годам реализации программы (тыс.руб.)</t>
  </si>
  <si>
    <t xml:space="preserve">«Развитие культуры»  </t>
  </si>
  <si>
    <t xml:space="preserve">краевой бюджет        </t>
  </si>
  <si>
    <t>2019 год</t>
  </si>
  <si>
    <t xml:space="preserve"> утвержденной постановлением Администрации города Шарыпово</t>
  </si>
  <si>
    <t xml:space="preserve">Приложение № 6 к муниципальной программе "Развитие культуры", </t>
  </si>
  <si>
    <t>от  13.04.2017 г. № 63</t>
  </si>
  <si>
    <t>2020 год</t>
  </si>
  <si>
    <t>С.Н.Гроза</t>
  </si>
  <si>
    <t>Итого на 2018-2020 годы</t>
  </si>
  <si>
    <t>Подпрограмма 5</t>
  </si>
  <si>
    <t>"Гармонизация межнациональных отношений на территории муниципального образования города Шарыпово"</t>
  </si>
  <si>
    <t>"Содействие укреплению гражданского единства и гармонизации межнациональных отношений"</t>
  </si>
  <si>
    <t>"Формирование позитивного имиджа города Шарыпово как территории,комфортной для проживания представителей различных национальностей"</t>
  </si>
  <si>
    <t>от 09.11.2017г №229</t>
  </si>
  <si>
    <t>Информация об источниках финансирования программ, отдельных мероприятий муниципальной программы муниципального образования города Шарыпово (средств городского бюджета, в том числе средств, поступившие из бюджетов других уровней бюджетной системы, бюджетов государственных внебюджетных фондов)</t>
  </si>
  <si>
    <t xml:space="preserve">"Приложение №7 к муниципальной программе "Развитие культуры", </t>
  </si>
  <si>
    <t>Приложение №2 к Постановлению Администрации города Шарыпово</t>
  </si>
  <si>
    <t xml:space="preserve">и.о.начальника Отдела культуры </t>
  </si>
  <si>
    <t>Г.В.Скоропадская</t>
  </si>
  <si>
    <t>от "28" сентября 2018г. №224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</si>
</sst>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6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 indent="15"/>
    </xf>
    <xf numFmtId="0" fontId="2" fillId="0" borderId="0" xfId="0" applyFont="1" applyFill="1" applyAlignment="1">
      <alignment vertical="distributed"/>
    </xf>
    <xf numFmtId="164" fontId="5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vertical="top"/>
    </xf>
    <xf numFmtId="2" fontId="2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64" fontId="6" fillId="0" borderId="1" xfId="1" applyFont="1" applyFill="1" applyBorder="1" applyAlignment="1">
      <alignment vertical="top" wrapText="1"/>
    </xf>
    <xf numFmtId="164" fontId="4" fillId="0" borderId="1" xfId="1" applyFont="1" applyFill="1" applyBorder="1" applyAlignment="1">
      <alignment horizontal="center" vertical="top" wrapText="1"/>
    </xf>
    <xf numFmtId="164" fontId="4" fillId="0" borderId="1" xfId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1" fillId="0" borderId="0" xfId="0" applyFont="1" applyFill="1"/>
    <xf numFmtId="0" fontId="4" fillId="0" borderId="0" xfId="0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/>
    <xf numFmtId="0" fontId="11" fillId="0" borderId="0" xfId="0" applyFont="1" applyFill="1" applyAlignment="1">
      <alignment vertical="top" wrapText="1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/>
    </xf>
    <xf numFmtId="164" fontId="11" fillId="0" borderId="0" xfId="1" applyFont="1" applyFill="1" applyAlignment="1">
      <alignment vertical="center"/>
    </xf>
    <xf numFmtId="164" fontId="11" fillId="0" borderId="0" xfId="0" applyNumberFormat="1" applyFont="1" applyFill="1" applyAlignment="1">
      <alignment vertical="center"/>
    </xf>
    <xf numFmtId="16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164" fontId="15" fillId="0" borderId="1" xfId="1" applyFont="1" applyFill="1" applyBorder="1" applyAlignment="1">
      <alignment vertical="top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/>
    <xf numFmtId="0" fontId="12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distributed"/>
    </xf>
    <xf numFmtId="0" fontId="14" fillId="0" borderId="0" xfId="0" applyFont="1" applyFill="1" applyBorder="1" applyAlignment="1">
      <alignment vertical="distributed"/>
    </xf>
    <xf numFmtId="164" fontId="4" fillId="2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2" borderId="0" xfId="0" applyFont="1" applyFill="1" applyAlignment="1"/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5"/>
  <sheetViews>
    <sheetView tabSelected="1" topLeftCell="B3" zoomScaleNormal="100" workbookViewId="0">
      <selection activeCell="J8" sqref="J8"/>
    </sheetView>
  </sheetViews>
  <sheetFormatPr defaultColWidth="9.140625" defaultRowHeight="15"/>
  <cols>
    <col min="1" max="1" width="3.28515625" style="1" hidden="1" customWidth="1"/>
    <col min="2" max="2" width="16.140625" style="1" customWidth="1"/>
    <col min="3" max="3" width="25.140625" style="1" customWidth="1"/>
    <col min="4" max="4" width="25.5703125" style="1" customWidth="1"/>
    <col min="5" max="5" width="13.42578125" style="1" hidden="1" customWidth="1"/>
    <col min="6" max="7" width="13.85546875" style="1" hidden="1" customWidth="1"/>
    <col min="8" max="8" width="12.85546875" style="1" hidden="1" customWidth="1"/>
    <col min="9" max="11" width="12.85546875" style="45" customWidth="1"/>
    <col min="12" max="12" width="18.5703125" style="45" customWidth="1"/>
    <col min="13" max="13" width="9.5703125" style="1" customWidth="1"/>
    <col min="14" max="14" width="2.7109375" style="17" customWidth="1"/>
    <col min="15" max="15" width="11.28515625" style="17" bestFit="1" customWidth="1"/>
    <col min="16" max="16" width="10.5703125" style="17" customWidth="1"/>
    <col min="17" max="17" width="11.42578125" style="10" customWidth="1"/>
    <col min="18" max="16384" width="9.140625" style="1"/>
  </cols>
  <sheetData>
    <row r="1" spans="1:19" hidden="1">
      <c r="I1" s="55"/>
      <c r="J1" s="55"/>
      <c r="K1" s="55"/>
      <c r="L1" s="55"/>
    </row>
    <row r="2" spans="1:19" hidden="1">
      <c r="I2" s="55"/>
      <c r="J2" s="55"/>
      <c r="K2" s="55"/>
      <c r="L2" s="55"/>
    </row>
    <row r="3" spans="1:19">
      <c r="I3" s="65" t="s">
        <v>64</v>
      </c>
      <c r="J3" s="65"/>
      <c r="K3" s="65"/>
      <c r="L3" s="65"/>
    </row>
    <row r="4" spans="1:19">
      <c r="I4" s="65" t="s">
        <v>67</v>
      </c>
      <c r="J4" s="65"/>
      <c r="K4" s="65"/>
      <c r="L4" s="65"/>
    </row>
    <row r="5" spans="1:19" ht="15.75" customHeight="1">
      <c r="E5" s="28"/>
      <c r="F5" s="28"/>
      <c r="G5" s="27" t="s">
        <v>52</v>
      </c>
      <c r="H5" s="27"/>
      <c r="I5" s="46" t="s">
        <v>63</v>
      </c>
      <c r="J5" s="46"/>
      <c r="K5" s="46"/>
      <c r="L5" s="46"/>
      <c r="M5" s="27"/>
      <c r="N5" s="1"/>
    </row>
    <row r="6" spans="1:19" ht="15.75" customHeight="1">
      <c r="B6" s="2"/>
      <c r="E6" s="29"/>
      <c r="F6" s="27"/>
      <c r="G6" s="27" t="s">
        <v>51</v>
      </c>
      <c r="H6" s="27"/>
      <c r="I6" s="46" t="s">
        <v>51</v>
      </c>
      <c r="J6" s="46"/>
      <c r="K6" s="46"/>
      <c r="L6" s="46"/>
      <c r="M6" s="27"/>
      <c r="N6" s="1"/>
      <c r="O6" s="27"/>
      <c r="P6" s="27"/>
      <c r="Q6" s="27"/>
      <c r="R6" s="27"/>
      <c r="S6" s="27"/>
    </row>
    <row r="7" spans="1:19" ht="15.75" customHeight="1">
      <c r="B7" s="3"/>
      <c r="E7" s="27"/>
      <c r="F7" s="27"/>
      <c r="G7" s="27" t="s">
        <v>53</v>
      </c>
      <c r="H7" s="27"/>
      <c r="I7" s="46" t="s">
        <v>61</v>
      </c>
      <c r="J7" s="46"/>
      <c r="K7" s="46"/>
      <c r="L7" s="46"/>
      <c r="M7" s="27"/>
      <c r="N7" s="1"/>
      <c r="O7" s="27"/>
      <c r="P7" s="27"/>
      <c r="Q7" s="27"/>
      <c r="R7" s="27"/>
      <c r="S7" s="27"/>
    </row>
    <row r="8" spans="1:19" ht="15.75" customHeight="1">
      <c r="B8" s="4" t="s">
        <v>0</v>
      </c>
      <c r="O8" s="27"/>
      <c r="P8" s="27"/>
      <c r="Q8" s="27"/>
      <c r="R8" s="27"/>
      <c r="S8" s="27"/>
    </row>
    <row r="9" spans="1:19" ht="15.75" customHeight="1">
      <c r="B9" s="4"/>
      <c r="G9" s="30"/>
      <c r="H9" s="30"/>
      <c r="I9" s="47"/>
      <c r="J9" s="47"/>
      <c r="K9" s="47"/>
      <c r="L9" s="47"/>
    </row>
    <row r="10" spans="1:19" ht="15.75" customHeight="1">
      <c r="B10" s="4"/>
      <c r="G10" s="30"/>
      <c r="H10" s="30"/>
      <c r="I10" s="47"/>
      <c r="J10" s="48"/>
      <c r="K10" s="48"/>
      <c r="L10" s="47"/>
    </row>
    <row r="11" spans="1:19" ht="53.25" customHeight="1">
      <c r="B11" s="61" t="s">
        <v>62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5"/>
      <c r="R11" s="5"/>
    </row>
    <row r="12" spans="1:19" ht="30.75" customHeight="1">
      <c r="A12" s="64">
        <v>1</v>
      </c>
      <c r="B12" s="57" t="s">
        <v>1</v>
      </c>
      <c r="C12" s="57" t="s">
        <v>2</v>
      </c>
      <c r="D12" s="57" t="s">
        <v>46</v>
      </c>
      <c r="E12" s="57" t="s">
        <v>47</v>
      </c>
      <c r="F12" s="57"/>
      <c r="G12" s="57"/>
      <c r="H12" s="57"/>
      <c r="I12" s="57"/>
      <c r="J12" s="57"/>
      <c r="K12" s="57"/>
      <c r="L12" s="57"/>
    </row>
    <row r="13" spans="1:19" ht="25.5">
      <c r="A13" s="64"/>
      <c r="B13" s="57"/>
      <c r="C13" s="57"/>
      <c r="D13" s="57"/>
      <c r="E13" s="39" t="s">
        <v>3</v>
      </c>
      <c r="F13" s="39" t="s">
        <v>4</v>
      </c>
      <c r="G13" s="39" t="s">
        <v>43</v>
      </c>
      <c r="H13" s="39" t="s">
        <v>44</v>
      </c>
      <c r="I13" s="49" t="s">
        <v>45</v>
      </c>
      <c r="J13" s="49" t="s">
        <v>50</v>
      </c>
      <c r="K13" s="49" t="s">
        <v>54</v>
      </c>
      <c r="L13" s="49" t="s">
        <v>56</v>
      </c>
      <c r="N13" s="18"/>
    </row>
    <row r="14" spans="1:19">
      <c r="A14" s="24">
        <v>2</v>
      </c>
      <c r="B14" s="39">
        <v>1</v>
      </c>
      <c r="C14" s="39">
        <v>2</v>
      </c>
      <c r="D14" s="39">
        <v>3</v>
      </c>
      <c r="E14" s="39">
        <v>4</v>
      </c>
      <c r="F14" s="39">
        <v>5</v>
      </c>
      <c r="G14" s="39">
        <v>6</v>
      </c>
      <c r="H14" s="39">
        <v>7</v>
      </c>
      <c r="I14" s="49">
        <v>4</v>
      </c>
      <c r="J14" s="49">
        <v>5</v>
      </c>
      <c r="K14" s="49">
        <v>6</v>
      </c>
      <c r="L14" s="49">
        <v>7</v>
      </c>
      <c r="O14" s="19"/>
    </row>
    <row r="15" spans="1:19">
      <c r="A15" s="64">
        <v>3</v>
      </c>
      <c r="B15" s="57" t="s">
        <v>5</v>
      </c>
      <c r="C15" s="57" t="s">
        <v>48</v>
      </c>
      <c r="D15" s="38" t="s">
        <v>6</v>
      </c>
      <c r="E15" s="6">
        <f t="shared" ref="E15:H15" si="0">E17+E18+E19+E20</f>
        <v>0</v>
      </c>
      <c r="F15" s="6">
        <f t="shared" si="0"/>
        <v>0</v>
      </c>
      <c r="G15" s="6">
        <f t="shared" si="0"/>
        <v>0</v>
      </c>
      <c r="H15" s="6">
        <f t="shared" si="0"/>
        <v>0</v>
      </c>
      <c r="I15" s="41">
        <f>I17+I18+I19+I20</f>
        <v>135331.59000000003</v>
      </c>
      <c r="J15" s="41">
        <f>J17+J18+J19+J20</f>
        <v>95953.9</v>
      </c>
      <c r="K15" s="41">
        <f>K17+K18+K19+K20</f>
        <v>95953.9</v>
      </c>
      <c r="L15" s="42">
        <f>E15+F15+G15+H15+I15+J15+K15</f>
        <v>327239.39</v>
      </c>
      <c r="O15" s="10"/>
    </row>
    <row r="16" spans="1:19" ht="17.45" customHeight="1">
      <c r="A16" s="64"/>
      <c r="B16" s="57"/>
      <c r="C16" s="57"/>
      <c r="D16" s="38" t="s">
        <v>7</v>
      </c>
      <c r="E16" s="6"/>
      <c r="F16" s="36"/>
      <c r="G16" s="6"/>
      <c r="H16" s="6"/>
      <c r="I16" s="41"/>
      <c r="J16" s="41"/>
      <c r="K16" s="41"/>
      <c r="L16" s="42">
        <f t="shared" ref="L16:L36" si="1">E16+F16+G16+H16+I16+J16+K16</f>
        <v>0</v>
      </c>
      <c r="N16" s="10"/>
      <c r="O16" s="10"/>
      <c r="P16" s="10"/>
    </row>
    <row r="17" spans="1:18" ht="17.45" customHeight="1">
      <c r="A17" s="64"/>
      <c r="B17" s="57"/>
      <c r="C17" s="57"/>
      <c r="D17" s="38" t="s">
        <v>8</v>
      </c>
      <c r="E17" s="6">
        <f>E24+E45+E81+E109</f>
        <v>0</v>
      </c>
      <c r="F17" s="6">
        <f t="shared" ref="F17" si="2">F24+F45+F81+F109</f>
        <v>0</v>
      </c>
      <c r="G17" s="6">
        <f>G24+G45+G81+G109</f>
        <v>0</v>
      </c>
      <c r="H17" s="6">
        <f>H24+H45+H81+H109</f>
        <v>0</v>
      </c>
      <c r="I17" s="41">
        <f>I24+I45+I81+I109</f>
        <v>5022.3999999999996</v>
      </c>
      <c r="J17" s="41">
        <f>J24+J45+J81+J109</f>
        <v>6.9</v>
      </c>
      <c r="K17" s="41">
        <f>K24+K45+K81+K109</f>
        <v>6.9</v>
      </c>
      <c r="L17" s="42">
        <f t="shared" si="1"/>
        <v>5036.1999999999989</v>
      </c>
      <c r="M17" s="9"/>
    </row>
    <row r="18" spans="1:18" ht="17.45" customHeight="1">
      <c r="A18" s="64"/>
      <c r="B18" s="57"/>
      <c r="C18" s="57"/>
      <c r="D18" s="38" t="s">
        <v>49</v>
      </c>
      <c r="E18" s="6">
        <f t="shared" ref="E18:F20" si="3">E25+E46+E82+E110</f>
        <v>0</v>
      </c>
      <c r="F18" s="6">
        <f>F25+F46+F82+F110</f>
        <v>0</v>
      </c>
      <c r="G18" s="6">
        <f>G25+G46+G82+G110</f>
        <v>0</v>
      </c>
      <c r="H18" s="6">
        <f>H25+H46+H82+H110</f>
        <v>0</v>
      </c>
      <c r="I18" s="41">
        <f t="shared" ref="I18:K18" si="4">I25+I46+I82+I110</f>
        <v>39643.96</v>
      </c>
      <c r="J18" s="41">
        <f t="shared" si="4"/>
        <v>6349.21</v>
      </c>
      <c r="K18" s="41">
        <f t="shared" si="4"/>
        <v>6349.21</v>
      </c>
      <c r="L18" s="42">
        <f t="shared" si="1"/>
        <v>52342.38</v>
      </c>
      <c r="N18" s="20"/>
      <c r="O18" s="20"/>
      <c r="P18" s="20"/>
      <c r="Q18" s="20"/>
      <c r="R18" s="10"/>
    </row>
    <row r="19" spans="1:18" ht="17.45" customHeight="1">
      <c r="A19" s="64"/>
      <c r="B19" s="57"/>
      <c r="C19" s="57"/>
      <c r="D19" s="38" t="s">
        <v>9</v>
      </c>
      <c r="E19" s="6">
        <f t="shared" si="3"/>
        <v>0</v>
      </c>
      <c r="F19" s="6">
        <f t="shared" si="3"/>
        <v>0</v>
      </c>
      <c r="G19" s="6">
        <f>G26+G47+G83+G111</f>
        <v>0</v>
      </c>
      <c r="H19" s="6">
        <f>H26+H47+H83+H111</f>
        <v>0</v>
      </c>
      <c r="I19" s="41">
        <f t="shared" ref="I19:K19" si="5">I26+I47+I83+I111</f>
        <v>11300</v>
      </c>
      <c r="J19" s="41">
        <f t="shared" si="5"/>
        <v>11300</v>
      </c>
      <c r="K19" s="41">
        <f t="shared" si="5"/>
        <v>11300</v>
      </c>
      <c r="L19" s="42">
        <f t="shared" si="1"/>
        <v>33900</v>
      </c>
      <c r="N19" s="20"/>
      <c r="O19" s="22"/>
      <c r="P19" s="22"/>
      <c r="Q19" s="22"/>
      <c r="R19" s="35"/>
    </row>
    <row r="20" spans="1:18" ht="17.45" customHeight="1">
      <c r="A20" s="64"/>
      <c r="B20" s="57"/>
      <c r="C20" s="57"/>
      <c r="D20" s="38" t="s">
        <v>10</v>
      </c>
      <c r="E20" s="6">
        <f t="shared" si="3"/>
        <v>0</v>
      </c>
      <c r="F20" s="6"/>
      <c r="G20" s="6">
        <f>G27+G48+G84+G112</f>
        <v>0</v>
      </c>
      <c r="H20" s="6">
        <f>H27+H48+H84+H112</f>
        <v>0</v>
      </c>
      <c r="I20" s="41">
        <f t="shared" ref="I20:K20" si="6">I27+I48+I84+I112</f>
        <v>79365.23000000001</v>
      </c>
      <c r="J20" s="41">
        <f t="shared" si="6"/>
        <v>78297.789999999994</v>
      </c>
      <c r="K20" s="41">
        <f t="shared" si="6"/>
        <v>78297.789999999994</v>
      </c>
      <c r="L20" s="42">
        <f t="shared" si="1"/>
        <v>235960.81</v>
      </c>
      <c r="N20" s="22"/>
      <c r="O20" s="22"/>
      <c r="P20" s="22"/>
      <c r="Q20" s="22"/>
      <c r="R20" s="35"/>
    </row>
    <row r="21" spans="1:18" ht="17.45" customHeight="1">
      <c r="A21" s="64"/>
      <c r="B21" s="57"/>
      <c r="C21" s="57"/>
      <c r="D21" s="38" t="s">
        <v>11</v>
      </c>
      <c r="E21" s="6"/>
      <c r="F21" s="6"/>
      <c r="G21" s="6"/>
      <c r="H21" s="6"/>
      <c r="I21" s="41"/>
      <c r="J21" s="41"/>
      <c r="K21" s="41"/>
      <c r="L21" s="42">
        <f t="shared" si="1"/>
        <v>0</v>
      </c>
    </row>
    <row r="22" spans="1:18" ht="15.75" customHeight="1">
      <c r="A22" s="64">
        <v>4</v>
      </c>
      <c r="B22" s="54" t="s">
        <v>12</v>
      </c>
      <c r="C22" s="54" t="s">
        <v>13</v>
      </c>
      <c r="D22" s="38" t="s">
        <v>6</v>
      </c>
      <c r="E22" s="6">
        <f t="shared" ref="E22:K22" si="7">E24+E25+E26+E27</f>
        <v>0</v>
      </c>
      <c r="F22" s="6">
        <f t="shared" si="7"/>
        <v>0</v>
      </c>
      <c r="G22" s="6">
        <f t="shared" si="7"/>
        <v>0</v>
      </c>
      <c r="H22" s="6">
        <f t="shared" si="7"/>
        <v>0</v>
      </c>
      <c r="I22" s="41">
        <f t="shared" si="7"/>
        <v>30646.450000000004</v>
      </c>
      <c r="J22" s="41">
        <f t="shared" si="7"/>
        <v>15862.43</v>
      </c>
      <c r="K22" s="41">
        <f t="shared" si="7"/>
        <v>15862.43</v>
      </c>
      <c r="L22" s="42">
        <f t="shared" si="1"/>
        <v>62371.310000000005</v>
      </c>
    </row>
    <row r="23" spans="1:18" ht="15.75" customHeight="1">
      <c r="A23" s="64"/>
      <c r="B23" s="54"/>
      <c r="C23" s="54"/>
      <c r="D23" s="38" t="s">
        <v>7</v>
      </c>
      <c r="E23" s="6"/>
      <c r="F23" s="6"/>
      <c r="G23" s="6"/>
      <c r="H23" s="6"/>
      <c r="I23" s="41"/>
      <c r="J23" s="41"/>
      <c r="K23" s="41"/>
      <c r="L23" s="42">
        <f t="shared" si="1"/>
        <v>0</v>
      </c>
    </row>
    <row r="24" spans="1:18" ht="15.75" customHeight="1">
      <c r="A24" s="64"/>
      <c r="B24" s="56"/>
      <c r="C24" s="56"/>
      <c r="D24" s="38" t="s">
        <v>8</v>
      </c>
      <c r="E24" s="6">
        <f t="shared" ref="E24:K24" si="8">E31+E38</f>
        <v>0</v>
      </c>
      <c r="F24" s="6">
        <f t="shared" si="8"/>
        <v>0</v>
      </c>
      <c r="G24" s="6">
        <f t="shared" si="8"/>
        <v>0</v>
      </c>
      <c r="H24" s="6">
        <f t="shared" si="8"/>
        <v>0</v>
      </c>
      <c r="I24" s="41">
        <f t="shared" si="8"/>
        <v>7</v>
      </c>
      <c r="J24" s="41">
        <f t="shared" si="8"/>
        <v>6.9</v>
      </c>
      <c r="K24" s="41">
        <f t="shared" si="8"/>
        <v>6.9</v>
      </c>
      <c r="L24" s="42">
        <f t="shared" si="1"/>
        <v>20.8</v>
      </c>
      <c r="M24" s="9"/>
    </row>
    <row r="25" spans="1:18" ht="15.75" customHeight="1">
      <c r="A25" s="64"/>
      <c r="B25" s="56"/>
      <c r="C25" s="56"/>
      <c r="D25" s="38" t="s">
        <v>14</v>
      </c>
      <c r="E25" s="6">
        <f>E32+E39</f>
        <v>0</v>
      </c>
      <c r="F25" s="6"/>
      <c r="G25" s="6">
        <f>G32+G39</f>
        <v>0</v>
      </c>
      <c r="H25" s="6">
        <f t="shared" ref="H25:H26" si="9">H32+H39</f>
        <v>0</v>
      </c>
      <c r="I25" s="41">
        <f t="shared" ref="I25:K25" si="10">I32+I39</f>
        <v>14390.310000000001</v>
      </c>
      <c r="J25" s="41">
        <f t="shared" si="10"/>
        <v>1577.87</v>
      </c>
      <c r="K25" s="41">
        <f t="shared" si="10"/>
        <v>1577.87</v>
      </c>
      <c r="L25" s="42">
        <f>E25+F25+G25+H25+I25+J25+K25</f>
        <v>17546.05</v>
      </c>
      <c r="N25" s="23"/>
      <c r="O25" s="32"/>
      <c r="P25" s="32"/>
      <c r="Q25" s="32"/>
    </row>
    <row r="26" spans="1:18" ht="15.75" customHeight="1">
      <c r="A26" s="64"/>
      <c r="B26" s="56"/>
      <c r="C26" s="56"/>
      <c r="D26" s="38" t="s">
        <v>9</v>
      </c>
      <c r="E26" s="6">
        <f>E33+E40</f>
        <v>0</v>
      </c>
      <c r="F26" s="6"/>
      <c r="G26" s="6">
        <f>G33+G40</f>
        <v>0</v>
      </c>
      <c r="H26" s="6">
        <f t="shared" si="9"/>
        <v>0</v>
      </c>
      <c r="I26" s="41">
        <f t="shared" ref="I26:K26" si="11">I33+I40</f>
        <v>700</v>
      </c>
      <c r="J26" s="41">
        <f t="shared" si="11"/>
        <v>700</v>
      </c>
      <c r="K26" s="41">
        <f t="shared" si="11"/>
        <v>700</v>
      </c>
      <c r="L26" s="42">
        <f t="shared" si="1"/>
        <v>2100</v>
      </c>
    </row>
    <row r="27" spans="1:18" ht="15.75" customHeight="1">
      <c r="A27" s="64"/>
      <c r="B27" s="56"/>
      <c r="C27" s="56"/>
      <c r="D27" s="38" t="s">
        <v>10</v>
      </c>
      <c r="E27" s="6">
        <f>E34+E41</f>
        <v>0</v>
      </c>
      <c r="F27" s="6"/>
      <c r="G27" s="6">
        <f>G34+G41</f>
        <v>0</v>
      </c>
      <c r="H27" s="6">
        <f>H34+H41</f>
        <v>0</v>
      </c>
      <c r="I27" s="41">
        <f>I34+I41</f>
        <v>15549.140000000001</v>
      </c>
      <c r="J27" s="41">
        <f>J34+J41</f>
        <v>13577.66</v>
      </c>
      <c r="K27" s="41">
        <f>K34+K41</f>
        <v>13577.66</v>
      </c>
      <c r="L27" s="42">
        <f t="shared" si="1"/>
        <v>42704.460000000006</v>
      </c>
      <c r="M27" s="9"/>
      <c r="N27" s="18"/>
      <c r="O27" s="18"/>
    </row>
    <row r="28" spans="1:18" ht="15.75" customHeight="1">
      <c r="A28" s="64"/>
      <c r="B28" s="56"/>
      <c r="C28" s="56"/>
      <c r="D28" s="38" t="s">
        <v>11</v>
      </c>
      <c r="E28" s="6"/>
      <c r="F28" s="6"/>
      <c r="G28" s="6"/>
      <c r="H28" s="6"/>
      <c r="I28" s="41"/>
      <c r="J28" s="41"/>
      <c r="K28" s="41"/>
      <c r="L28" s="42">
        <f t="shared" si="1"/>
        <v>0</v>
      </c>
    </row>
    <row r="29" spans="1:18" ht="15.75" customHeight="1">
      <c r="A29" s="64">
        <v>5</v>
      </c>
      <c r="B29" s="52" t="s">
        <v>15</v>
      </c>
      <c r="C29" s="52" t="s">
        <v>16</v>
      </c>
      <c r="D29" s="38" t="s">
        <v>17</v>
      </c>
      <c r="E29" s="6">
        <f t="shared" ref="E29:K29" si="12">E31+E32+E33+E34</f>
        <v>0</v>
      </c>
      <c r="F29" s="6">
        <f t="shared" si="12"/>
        <v>0</v>
      </c>
      <c r="G29" s="6">
        <f t="shared" si="12"/>
        <v>0</v>
      </c>
      <c r="H29" s="6">
        <f t="shared" si="12"/>
        <v>0</v>
      </c>
      <c r="I29" s="41">
        <f>I31+I32+I33+I34</f>
        <v>26834.49</v>
      </c>
      <c r="J29" s="41">
        <f t="shared" si="12"/>
        <v>13267.05</v>
      </c>
      <c r="K29" s="41">
        <f t="shared" si="12"/>
        <v>13267.05</v>
      </c>
      <c r="L29" s="42">
        <f t="shared" si="1"/>
        <v>53368.59</v>
      </c>
      <c r="N29" s="21"/>
    </row>
    <row r="30" spans="1:18" ht="15.75" customHeight="1">
      <c r="A30" s="64"/>
      <c r="B30" s="52"/>
      <c r="C30" s="52"/>
      <c r="D30" s="38" t="s">
        <v>7</v>
      </c>
      <c r="E30" s="6"/>
      <c r="F30" s="6"/>
      <c r="G30" s="6"/>
      <c r="H30" s="6"/>
      <c r="I30" s="41"/>
      <c r="J30" s="41"/>
      <c r="K30" s="41"/>
      <c r="L30" s="42">
        <f t="shared" si="1"/>
        <v>0</v>
      </c>
    </row>
    <row r="31" spans="1:18" ht="15.75" customHeight="1">
      <c r="A31" s="64"/>
      <c r="B31" s="52"/>
      <c r="C31" s="52"/>
      <c r="D31" s="38" t="s">
        <v>8</v>
      </c>
      <c r="E31" s="40">
        <v>0</v>
      </c>
      <c r="F31" s="40"/>
      <c r="G31" s="40"/>
      <c r="H31" s="40"/>
      <c r="I31" s="43">
        <v>7</v>
      </c>
      <c r="J31" s="43">
        <v>6.9</v>
      </c>
      <c r="K31" s="43">
        <v>6.9</v>
      </c>
      <c r="L31" s="42">
        <f t="shared" si="1"/>
        <v>20.8</v>
      </c>
      <c r="N31" s="23"/>
      <c r="O31" s="32"/>
      <c r="P31" s="32"/>
      <c r="Q31" s="32"/>
    </row>
    <row r="32" spans="1:18" ht="15.75" customHeight="1">
      <c r="A32" s="64"/>
      <c r="B32" s="52"/>
      <c r="C32" s="52"/>
      <c r="D32" s="38" t="s">
        <v>14</v>
      </c>
      <c r="E32" s="40"/>
      <c r="F32" s="40"/>
      <c r="G32" s="40"/>
      <c r="H32" s="40"/>
      <c r="I32" s="43">
        <v>13171.29</v>
      </c>
      <c r="J32" s="43">
        <f>1200.53+124.2</f>
        <v>1324.73</v>
      </c>
      <c r="K32" s="43">
        <f>1200.53+124.2</f>
        <v>1324.73</v>
      </c>
      <c r="L32" s="42">
        <f t="shared" si="1"/>
        <v>15820.75</v>
      </c>
    </row>
    <row r="33" spans="1:17" ht="15.75" customHeight="1">
      <c r="A33" s="64"/>
      <c r="B33" s="52"/>
      <c r="C33" s="52"/>
      <c r="D33" s="38" t="s">
        <v>9</v>
      </c>
      <c r="E33" s="40"/>
      <c r="F33" s="40"/>
      <c r="G33" s="40"/>
      <c r="H33" s="40"/>
      <c r="I33" s="43">
        <v>400</v>
      </c>
      <c r="J33" s="43">
        <v>400</v>
      </c>
      <c r="K33" s="43">
        <v>400</v>
      </c>
      <c r="L33" s="42">
        <f t="shared" si="1"/>
        <v>1200</v>
      </c>
      <c r="N33" s="18"/>
      <c r="O33" s="18"/>
    </row>
    <row r="34" spans="1:17" ht="15.75" customHeight="1">
      <c r="A34" s="64"/>
      <c r="B34" s="52"/>
      <c r="C34" s="52"/>
      <c r="D34" s="38" t="s">
        <v>10</v>
      </c>
      <c r="E34" s="40"/>
      <c r="F34" s="40"/>
      <c r="G34" s="40"/>
      <c r="H34" s="40"/>
      <c r="I34" s="43">
        <v>13256.2</v>
      </c>
      <c r="J34" s="43">
        <f>9094.74+130.2+646+128.48+1536</f>
        <v>11535.42</v>
      </c>
      <c r="K34" s="43">
        <f>9094.74+130.2+646+128.48+1536</f>
        <v>11535.42</v>
      </c>
      <c r="L34" s="42">
        <f t="shared" si="1"/>
        <v>36327.040000000001</v>
      </c>
    </row>
    <row r="35" spans="1:17" ht="15.75" customHeight="1">
      <c r="A35" s="64"/>
      <c r="B35" s="52"/>
      <c r="C35" s="52"/>
      <c r="D35" s="38" t="s">
        <v>11</v>
      </c>
      <c r="E35" s="40"/>
      <c r="F35" s="40"/>
      <c r="G35" s="40"/>
      <c r="H35" s="40"/>
      <c r="I35" s="43"/>
      <c r="J35" s="43"/>
      <c r="K35" s="43"/>
      <c r="L35" s="42">
        <f t="shared" si="1"/>
        <v>0</v>
      </c>
    </row>
    <row r="36" spans="1:17" ht="16.5" customHeight="1">
      <c r="A36" s="64">
        <v>6</v>
      </c>
      <c r="B36" s="52" t="s">
        <v>18</v>
      </c>
      <c r="C36" s="52" t="s">
        <v>19</v>
      </c>
      <c r="D36" s="38" t="s">
        <v>6</v>
      </c>
      <c r="E36" s="6">
        <f t="shared" ref="E36:K36" si="13">E38+E39+E40+E41</f>
        <v>0</v>
      </c>
      <c r="F36" s="6">
        <f t="shared" si="13"/>
        <v>0</v>
      </c>
      <c r="G36" s="6">
        <f t="shared" si="13"/>
        <v>0</v>
      </c>
      <c r="H36" s="6">
        <f t="shared" si="13"/>
        <v>0</v>
      </c>
      <c r="I36" s="41">
        <f t="shared" si="13"/>
        <v>3811.96</v>
      </c>
      <c r="J36" s="41">
        <f t="shared" si="13"/>
        <v>2595.38</v>
      </c>
      <c r="K36" s="41">
        <f t="shared" si="13"/>
        <v>2595.38</v>
      </c>
      <c r="L36" s="42">
        <f t="shared" si="1"/>
        <v>9002.7200000000012</v>
      </c>
    </row>
    <row r="37" spans="1:17" ht="16.5" customHeight="1">
      <c r="A37" s="64"/>
      <c r="B37" s="52"/>
      <c r="C37" s="52"/>
      <c r="D37" s="38" t="s">
        <v>7</v>
      </c>
      <c r="E37" s="40"/>
      <c r="F37" s="40"/>
      <c r="G37" s="40"/>
      <c r="H37" s="40"/>
      <c r="I37" s="43"/>
      <c r="J37" s="43"/>
      <c r="K37" s="43"/>
      <c r="L37" s="44"/>
    </row>
    <row r="38" spans="1:17" ht="16.5" customHeight="1">
      <c r="A38" s="64"/>
      <c r="B38" s="52"/>
      <c r="C38" s="52"/>
      <c r="D38" s="38" t="s">
        <v>8</v>
      </c>
      <c r="E38" s="40">
        <v>0</v>
      </c>
      <c r="F38" s="40">
        <v>0</v>
      </c>
      <c r="G38" s="40">
        <v>0</v>
      </c>
      <c r="H38" s="40">
        <v>0</v>
      </c>
      <c r="I38" s="43">
        <v>0</v>
      </c>
      <c r="J38" s="43">
        <v>0</v>
      </c>
      <c r="K38" s="43"/>
      <c r="L38" s="44">
        <f>E38+F38+G38+H38+I38+J38</f>
        <v>0</v>
      </c>
      <c r="N38" s="21"/>
      <c r="O38" s="31"/>
      <c r="P38" s="31"/>
      <c r="Q38" s="31"/>
    </row>
    <row r="39" spans="1:17" ht="16.5" customHeight="1">
      <c r="A39" s="64"/>
      <c r="B39" s="52"/>
      <c r="C39" s="53"/>
      <c r="D39" s="38" t="s">
        <v>14</v>
      </c>
      <c r="E39" s="40"/>
      <c r="F39" s="40"/>
      <c r="G39" s="40"/>
      <c r="H39" s="40"/>
      <c r="I39" s="43">
        <v>1219.02</v>
      </c>
      <c r="J39" s="43">
        <v>253.14</v>
      </c>
      <c r="K39" s="43">
        <v>253.14</v>
      </c>
      <c r="L39" s="44">
        <f>E39+F39+G39+H39+I39+J39+K39</f>
        <v>1725.2999999999997</v>
      </c>
    </row>
    <row r="40" spans="1:17" ht="16.5" customHeight="1">
      <c r="A40" s="64"/>
      <c r="B40" s="58"/>
      <c r="C40" s="53"/>
      <c r="D40" s="38" t="s">
        <v>9</v>
      </c>
      <c r="E40" s="40"/>
      <c r="F40" s="40"/>
      <c r="G40" s="40"/>
      <c r="H40" s="40"/>
      <c r="I40" s="43">
        <v>300</v>
      </c>
      <c r="J40" s="43">
        <v>300</v>
      </c>
      <c r="K40" s="43">
        <v>300</v>
      </c>
      <c r="L40" s="44">
        <f t="shared" ref="L40:L41" si="14">E40+F40+G40+H40+I40+J40+K40</f>
        <v>900</v>
      </c>
      <c r="N40" s="18"/>
    </row>
    <row r="41" spans="1:17" ht="16.5" customHeight="1">
      <c r="A41" s="64"/>
      <c r="B41" s="58"/>
      <c r="C41" s="53"/>
      <c r="D41" s="38" t="s">
        <v>10</v>
      </c>
      <c r="E41" s="40"/>
      <c r="F41" s="40"/>
      <c r="G41" s="40"/>
      <c r="H41" s="40"/>
      <c r="I41" s="43">
        <v>2292.94</v>
      </c>
      <c r="J41" s="43">
        <f>1911.52+23.72+107</f>
        <v>2042.24</v>
      </c>
      <c r="K41" s="43">
        <f>1911.52+23.72+107</f>
        <v>2042.24</v>
      </c>
      <c r="L41" s="44">
        <f t="shared" si="14"/>
        <v>6377.42</v>
      </c>
    </row>
    <row r="42" spans="1:17" ht="16.5" customHeight="1">
      <c r="A42" s="64"/>
      <c r="B42" s="58"/>
      <c r="C42" s="53"/>
      <c r="D42" s="38" t="s">
        <v>11</v>
      </c>
      <c r="E42" s="40"/>
      <c r="F42" s="40"/>
      <c r="G42" s="40"/>
      <c r="H42" s="40"/>
      <c r="I42" s="43"/>
      <c r="J42" s="43"/>
      <c r="K42" s="43"/>
      <c r="L42" s="44"/>
    </row>
    <row r="43" spans="1:17" ht="20.25" customHeight="1">
      <c r="A43" s="64">
        <v>7</v>
      </c>
      <c r="B43" s="54" t="s">
        <v>20</v>
      </c>
      <c r="C43" s="54" t="s">
        <v>21</v>
      </c>
      <c r="D43" s="38" t="s">
        <v>17</v>
      </c>
      <c r="E43" s="6">
        <f>E45+E46+E47+E48</f>
        <v>0</v>
      </c>
      <c r="F43" s="6">
        <f>F45+F46+F47+F48</f>
        <v>0</v>
      </c>
      <c r="G43" s="6">
        <f>G45+G46+G47+G48</f>
        <v>0</v>
      </c>
      <c r="H43" s="6">
        <f>H47+H48+H46+H45</f>
        <v>0</v>
      </c>
      <c r="I43" s="41">
        <f>I47+I48+I46+I45</f>
        <v>55581.920000000006</v>
      </c>
      <c r="J43" s="41">
        <f>J47+J48+J46</f>
        <v>36258.68</v>
      </c>
      <c r="K43" s="41">
        <f>K47+K48+K46</f>
        <v>36258.68</v>
      </c>
      <c r="L43" s="41">
        <f>L47+L48+L46+L45</f>
        <v>128099.27999999998</v>
      </c>
    </row>
    <row r="44" spans="1:17" ht="20.25" customHeight="1">
      <c r="A44" s="64"/>
      <c r="B44" s="54"/>
      <c r="C44" s="54"/>
      <c r="D44" s="38" t="s">
        <v>22</v>
      </c>
      <c r="E44" s="6"/>
      <c r="F44" s="6"/>
      <c r="G44" s="6"/>
      <c r="H44" s="6"/>
      <c r="I44" s="41"/>
      <c r="J44" s="41"/>
      <c r="K44" s="41"/>
      <c r="L44" s="42"/>
      <c r="N44" s="25"/>
      <c r="O44" s="32"/>
      <c r="P44" s="32"/>
      <c r="Q44" s="32"/>
    </row>
    <row r="45" spans="1:17" ht="20.25" customHeight="1">
      <c r="A45" s="64"/>
      <c r="B45" s="54"/>
      <c r="C45" s="54"/>
      <c r="D45" s="38" t="s">
        <v>8</v>
      </c>
      <c r="E45" s="6">
        <f t="shared" ref="E45:J45" si="15">E52+E59</f>
        <v>0</v>
      </c>
      <c r="F45" s="6">
        <f t="shared" si="15"/>
        <v>0</v>
      </c>
      <c r="G45" s="6">
        <f t="shared" si="15"/>
        <v>0</v>
      </c>
      <c r="H45" s="6">
        <f t="shared" si="15"/>
        <v>0</v>
      </c>
      <c r="I45" s="41">
        <f t="shared" si="15"/>
        <v>5015.3999999999996</v>
      </c>
      <c r="J45" s="41">
        <f t="shared" si="15"/>
        <v>0</v>
      </c>
      <c r="K45" s="41"/>
      <c r="L45" s="42">
        <f>E45+F45+G45+H45+I45</f>
        <v>5015.3999999999996</v>
      </c>
    </row>
    <row r="46" spans="1:17" ht="20.25" customHeight="1">
      <c r="A46" s="64"/>
      <c r="B46" s="54"/>
      <c r="C46" s="54"/>
      <c r="D46" s="38" t="s">
        <v>14</v>
      </c>
      <c r="E46" s="6">
        <f t="shared" ref="E46:H47" si="16">E53+E60</f>
        <v>0</v>
      </c>
      <c r="F46" s="6"/>
      <c r="G46" s="6">
        <f>G53+G60</f>
        <v>0</v>
      </c>
      <c r="H46" s="6">
        <f t="shared" si="16"/>
        <v>0</v>
      </c>
      <c r="I46" s="41">
        <f t="shared" ref="I46:K46" si="17">I53+I60</f>
        <v>18375.98</v>
      </c>
      <c r="J46" s="41">
        <f t="shared" si="17"/>
        <v>1730.19</v>
      </c>
      <c r="K46" s="41">
        <f t="shared" si="17"/>
        <v>1730.19</v>
      </c>
      <c r="L46" s="42">
        <f>E46+F46+G46+H46+I46+J46+K46</f>
        <v>21836.359999999997</v>
      </c>
    </row>
    <row r="47" spans="1:17" ht="20.25" customHeight="1">
      <c r="A47" s="64"/>
      <c r="B47" s="54"/>
      <c r="C47" s="54"/>
      <c r="D47" s="38" t="s">
        <v>9</v>
      </c>
      <c r="E47" s="6">
        <f t="shared" si="16"/>
        <v>0</v>
      </c>
      <c r="F47" s="6">
        <f t="shared" si="16"/>
        <v>0</v>
      </c>
      <c r="G47" s="6">
        <f>G54+G61</f>
        <v>0</v>
      </c>
      <c r="H47" s="6">
        <f t="shared" si="16"/>
        <v>0</v>
      </c>
      <c r="I47" s="41">
        <f t="shared" ref="I47:K47" si="18">I54+I61</f>
        <v>8200</v>
      </c>
      <c r="J47" s="41">
        <f t="shared" si="18"/>
        <v>8200</v>
      </c>
      <c r="K47" s="41">
        <f t="shared" si="18"/>
        <v>8200</v>
      </c>
      <c r="L47" s="42">
        <f>E47+F47+G47+H47+I47+J47+K47</f>
        <v>24600</v>
      </c>
      <c r="N47" s="18"/>
    </row>
    <row r="48" spans="1:17" ht="20.25" customHeight="1">
      <c r="A48" s="64"/>
      <c r="B48" s="54"/>
      <c r="C48" s="54"/>
      <c r="D48" s="38" t="s">
        <v>10</v>
      </c>
      <c r="E48" s="6">
        <f>E55+E63</f>
        <v>0</v>
      </c>
      <c r="F48" s="6"/>
      <c r="G48" s="6">
        <f>G55+G63</f>
        <v>0</v>
      </c>
      <c r="H48" s="6">
        <f>H55+H63+H77</f>
        <v>0</v>
      </c>
      <c r="I48" s="41">
        <f>I55+I63+I77</f>
        <v>23990.54</v>
      </c>
      <c r="J48" s="41">
        <f t="shared" ref="J48:K48" si="19">J55+J63+J77</f>
        <v>26328.489999999998</v>
      </c>
      <c r="K48" s="41">
        <f t="shared" si="19"/>
        <v>26328.489999999998</v>
      </c>
      <c r="L48" s="42">
        <f>E48+F48+G48+H48+I48+J48+K48</f>
        <v>76647.51999999999</v>
      </c>
      <c r="N48" s="18"/>
    </row>
    <row r="49" spans="1:17" ht="20.25" customHeight="1">
      <c r="A49" s="64"/>
      <c r="B49" s="54"/>
      <c r="C49" s="54"/>
      <c r="D49" s="38" t="s">
        <v>11</v>
      </c>
      <c r="E49" s="40"/>
      <c r="F49" s="40"/>
      <c r="G49" s="40"/>
      <c r="H49" s="40"/>
      <c r="I49" s="43"/>
      <c r="J49" s="43"/>
      <c r="K49" s="43"/>
      <c r="L49" s="44"/>
    </row>
    <row r="50" spans="1:17" ht="17.45" customHeight="1">
      <c r="A50" s="64">
        <v>8</v>
      </c>
      <c r="B50" s="52" t="s">
        <v>15</v>
      </c>
      <c r="C50" s="52" t="s">
        <v>21</v>
      </c>
      <c r="D50" s="38" t="s">
        <v>6</v>
      </c>
      <c r="E50" s="6">
        <f t="shared" ref="E50:G50" si="20">E52+E53+E54+E55</f>
        <v>0</v>
      </c>
      <c r="F50" s="6">
        <f t="shared" si="20"/>
        <v>0</v>
      </c>
      <c r="G50" s="6">
        <f t="shared" si="20"/>
        <v>0</v>
      </c>
      <c r="H50" s="6">
        <f>H52+H53+H54+H55</f>
        <v>0</v>
      </c>
      <c r="I50" s="41">
        <f>I52+I53+I54+I55</f>
        <v>15261.630000000001</v>
      </c>
      <c r="J50" s="41">
        <f>J52+J53+J54+J55</f>
        <v>8153.5599999999995</v>
      </c>
      <c r="K50" s="41">
        <f>K52+K53+K54+K55</f>
        <v>8153.5599999999995</v>
      </c>
      <c r="L50" s="42">
        <f>E50+F50+G50+H50+I50+J50+K50</f>
        <v>31568.75</v>
      </c>
    </row>
    <row r="51" spans="1:17" ht="17.45" customHeight="1">
      <c r="A51" s="64"/>
      <c r="B51" s="52"/>
      <c r="C51" s="52"/>
      <c r="D51" s="38" t="s">
        <v>7</v>
      </c>
      <c r="E51" s="40"/>
      <c r="F51" s="8"/>
      <c r="G51" s="8"/>
      <c r="H51" s="40"/>
      <c r="I51" s="43"/>
      <c r="J51" s="43"/>
      <c r="K51" s="43"/>
      <c r="L51" s="44"/>
    </row>
    <row r="52" spans="1:17" ht="17.45" customHeight="1">
      <c r="A52" s="64"/>
      <c r="B52" s="53"/>
      <c r="C52" s="52"/>
      <c r="D52" s="38" t="s">
        <v>8</v>
      </c>
      <c r="E52" s="40">
        <v>0</v>
      </c>
      <c r="F52" s="40">
        <v>0</v>
      </c>
      <c r="G52" s="40">
        <v>0</v>
      </c>
      <c r="H52" s="40"/>
      <c r="I52" s="43">
        <v>2765.4</v>
      </c>
      <c r="J52" s="43">
        <v>0</v>
      </c>
      <c r="K52" s="43"/>
      <c r="L52" s="44">
        <f>E52+F52+G52+H52+I52+J52+K52</f>
        <v>2765.4</v>
      </c>
    </row>
    <row r="53" spans="1:17" ht="17.45" customHeight="1">
      <c r="A53" s="64"/>
      <c r="B53" s="53"/>
      <c r="C53" s="53"/>
      <c r="D53" s="38" t="s">
        <v>14</v>
      </c>
      <c r="E53" s="40"/>
      <c r="F53" s="40"/>
      <c r="G53" s="40"/>
      <c r="H53" s="40"/>
      <c r="I53" s="43">
        <v>5403.67</v>
      </c>
      <c r="J53" s="43">
        <f>598.38</f>
        <v>598.38</v>
      </c>
      <c r="K53" s="43">
        <f>598.38</f>
        <v>598.38</v>
      </c>
      <c r="L53" s="44">
        <f t="shared" ref="L53:L55" si="21">E53+F53+G53+H53+I53+J53+K53</f>
        <v>6600.43</v>
      </c>
      <c r="N53" s="23"/>
      <c r="O53" s="32"/>
      <c r="P53" s="32"/>
      <c r="Q53" s="32"/>
    </row>
    <row r="54" spans="1:17" ht="17.45" customHeight="1">
      <c r="A54" s="64"/>
      <c r="B54" s="53"/>
      <c r="C54" s="53"/>
      <c r="D54" s="38" t="s">
        <v>9</v>
      </c>
      <c r="E54" s="40"/>
      <c r="F54" s="40"/>
      <c r="G54" s="40"/>
      <c r="H54" s="40"/>
      <c r="I54" s="43">
        <v>2700</v>
      </c>
      <c r="J54" s="43">
        <v>3200</v>
      </c>
      <c r="K54" s="43">
        <v>3200</v>
      </c>
      <c r="L54" s="44">
        <f t="shared" si="21"/>
        <v>9100</v>
      </c>
      <c r="N54" s="18"/>
    </row>
    <row r="55" spans="1:17" ht="17.45" customHeight="1">
      <c r="A55" s="64"/>
      <c r="B55" s="53"/>
      <c r="C55" s="53"/>
      <c r="D55" s="38" t="s">
        <v>10</v>
      </c>
      <c r="E55" s="40"/>
      <c r="F55" s="40"/>
      <c r="G55" s="40"/>
      <c r="H55" s="40"/>
      <c r="I55" s="43">
        <v>4392.5600000000004</v>
      </c>
      <c r="J55" s="43">
        <f>3875.73+204+176.51+98.94</f>
        <v>4355.1799999999994</v>
      </c>
      <c r="K55" s="43">
        <f>3875.73+204+176.51+98.94</f>
        <v>4355.1799999999994</v>
      </c>
      <c r="L55" s="44">
        <f t="shared" si="21"/>
        <v>13102.919999999998</v>
      </c>
    </row>
    <row r="56" spans="1:17" ht="17.45" customHeight="1">
      <c r="A56" s="64"/>
      <c r="B56" s="53"/>
      <c r="C56" s="53"/>
      <c r="D56" s="38" t="s">
        <v>11</v>
      </c>
      <c r="E56" s="40"/>
      <c r="F56" s="8"/>
      <c r="G56" s="40"/>
      <c r="H56" s="40"/>
      <c r="I56" s="43"/>
      <c r="J56" s="43"/>
      <c r="K56" s="43"/>
      <c r="L56" s="44"/>
    </row>
    <row r="57" spans="1:17" ht="17.45" customHeight="1">
      <c r="A57" s="64">
        <v>9</v>
      </c>
      <c r="B57" s="52" t="s">
        <v>23</v>
      </c>
      <c r="C57" s="52" t="s">
        <v>24</v>
      </c>
      <c r="D57" s="38" t="s">
        <v>6</v>
      </c>
      <c r="E57" s="6">
        <f>E59+E60+E61+E63</f>
        <v>0</v>
      </c>
      <c r="F57" s="6">
        <f>F60+F59+F61+F63</f>
        <v>0</v>
      </c>
      <c r="G57" s="6">
        <f>G59+G60+G61+G63</f>
        <v>0</v>
      </c>
      <c r="H57" s="6">
        <f>H59+H60+H61+H63</f>
        <v>0</v>
      </c>
      <c r="I57" s="41">
        <f>I59+I60+I61+I63</f>
        <v>37721.289999999994</v>
      </c>
      <c r="J57" s="41">
        <f>J59+J60+J61+J63</f>
        <v>25506.119999999995</v>
      </c>
      <c r="K57" s="41">
        <f>K59+K60+K61+K63</f>
        <v>25506.119999999995</v>
      </c>
      <c r="L57" s="42">
        <f>E57+F57+G57+H57+I57+J57+K57</f>
        <v>88733.529999999984</v>
      </c>
    </row>
    <row r="58" spans="1:17" ht="17.45" customHeight="1">
      <c r="A58" s="64"/>
      <c r="B58" s="52"/>
      <c r="C58" s="52"/>
      <c r="D58" s="38" t="s">
        <v>7</v>
      </c>
      <c r="E58" s="40"/>
      <c r="F58" s="8"/>
      <c r="G58" s="8"/>
      <c r="H58" s="40"/>
      <c r="I58" s="43"/>
      <c r="J58" s="43"/>
      <c r="K58" s="43"/>
      <c r="L58" s="44"/>
    </row>
    <row r="59" spans="1:17" ht="17.45" customHeight="1">
      <c r="A59" s="64"/>
      <c r="B59" s="52"/>
      <c r="C59" s="52"/>
      <c r="D59" s="38" t="s">
        <v>8</v>
      </c>
      <c r="E59" s="40">
        <v>0</v>
      </c>
      <c r="F59" s="40">
        <v>0</v>
      </c>
      <c r="G59" s="40">
        <v>0</v>
      </c>
      <c r="H59" s="40"/>
      <c r="I59" s="43">
        <v>2250</v>
      </c>
      <c r="J59" s="43">
        <v>0</v>
      </c>
      <c r="K59" s="43"/>
      <c r="L59" s="44">
        <f>E59+F59+G59+H59+I59+J59+K59</f>
        <v>2250</v>
      </c>
    </row>
    <row r="60" spans="1:17" ht="17.45" customHeight="1">
      <c r="A60" s="64"/>
      <c r="B60" s="53"/>
      <c r="C60" s="52"/>
      <c r="D60" s="38" t="s">
        <v>14</v>
      </c>
      <c r="E60" s="40"/>
      <c r="F60" s="40"/>
      <c r="G60" s="40"/>
      <c r="H60" s="40"/>
      <c r="I60" s="43">
        <v>12972.31</v>
      </c>
      <c r="J60" s="43">
        <f>1131.81</f>
        <v>1131.81</v>
      </c>
      <c r="K60" s="43">
        <f>1131.81</f>
        <v>1131.81</v>
      </c>
      <c r="L60" s="44">
        <f>E60+F60+G60+H60+I60+J60+K60</f>
        <v>15235.929999999998</v>
      </c>
      <c r="M60" s="45"/>
      <c r="N60" s="23"/>
      <c r="O60" s="32"/>
      <c r="P60" s="32"/>
      <c r="Q60" s="32"/>
    </row>
    <row r="61" spans="1:17" ht="12.75" customHeight="1">
      <c r="A61" s="64"/>
      <c r="B61" s="53"/>
      <c r="C61" s="52"/>
      <c r="D61" s="52" t="s">
        <v>9</v>
      </c>
      <c r="E61" s="67"/>
      <c r="F61" s="67"/>
      <c r="G61" s="67"/>
      <c r="H61" s="67"/>
      <c r="I61" s="66">
        <v>5500</v>
      </c>
      <c r="J61" s="66">
        <v>5000</v>
      </c>
      <c r="K61" s="59">
        <v>5000</v>
      </c>
      <c r="L61" s="63">
        <f>E61+F61+G61+H61+I61+J61+K61</f>
        <v>15500</v>
      </c>
    </row>
    <row r="62" spans="1:17" ht="7.5" customHeight="1">
      <c r="A62" s="64"/>
      <c r="B62" s="53"/>
      <c r="C62" s="52"/>
      <c r="D62" s="52"/>
      <c r="E62" s="67"/>
      <c r="F62" s="67"/>
      <c r="G62" s="67"/>
      <c r="H62" s="67"/>
      <c r="I62" s="66"/>
      <c r="J62" s="66"/>
      <c r="K62" s="60"/>
      <c r="L62" s="63"/>
    </row>
    <row r="63" spans="1:17" ht="17.45" customHeight="1">
      <c r="A63" s="64"/>
      <c r="B63" s="53"/>
      <c r="C63" s="52"/>
      <c r="D63" s="38" t="s">
        <v>10</v>
      </c>
      <c r="E63" s="40"/>
      <c r="F63" s="40"/>
      <c r="G63" s="40"/>
      <c r="H63" s="40"/>
      <c r="I63" s="43">
        <v>16998.98</v>
      </c>
      <c r="J63" s="43">
        <f>7991.47+163.44+192.4+11027</f>
        <v>19374.309999999998</v>
      </c>
      <c r="K63" s="43">
        <f>7991.47+163.44+192.4+11027</f>
        <v>19374.309999999998</v>
      </c>
      <c r="L63" s="44">
        <f>E63+F63+G63+H63+I63+J63+K63</f>
        <v>55747.599999999991</v>
      </c>
      <c r="N63" s="18"/>
    </row>
    <row r="64" spans="1:17" ht="17.45" customHeight="1">
      <c r="A64" s="64"/>
      <c r="B64" s="53"/>
      <c r="C64" s="52"/>
      <c r="D64" s="38" t="s">
        <v>11</v>
      </c>
      <c r="E64" s="40"/>
      <c r="F64" s="40"/>
      <c r="G64" s="40"/>
      <c r="H64" s="40"/>
      <c r="I64" s="43"/>
      <c r="J64" s="43"/>
      <c r="K64" s="43"/>
      <c r="L64" s="44"/>
    </row>
    <row r="65" spans="1:17" ht="16.5" customHeight="1">
      <c r="A65" s="64">
        <v>10</v>
      </c>
      <c r="B65" s="52" t="s">
        <v>25</v>
      </c>
      <c r="C65" s="52" t="s">
        <v>26</v>
      </c>
      <c r="D65" s="38" t="s">
        <v>6</v>
      </c>
      <c r="E65" s="40">
        <v>0</v>
      </c>
      <c r="F65" s="40">
        <v>0</v>
      </c>
      <c r="G65" s="40">
        <v>0</v>
      </c>
      <c r="H65" s="40">
        <v>0</v>
      </c>
      <c r="I65" s="43">
        <v>0</v>
      </c>
      <c r="J65" s="43"/>
      <c r="K65" s="43"/>
      <c r="L65" s="44">
        <f>E65+F65+G65+H65</f>
        <v>0</v>
      </c>
    </row>
    <row r="66" spans="1:17" ht="16.5" customHeight="1">
      <c r="A66" s="64"/>
      <c r="B66" s="52"/>
      <c r="C66" s="52"/>
      <c r="D66" s="38" t="s">
        <v>7</v>
      </c>
      <c r="E66" s="8"/>
      <c r="F66" s="8"/>
      <c r="G66" s="8"/>
      <c r="H66" s="40"/>
      <c r="I66" s="43"/>
      <c r="J66" s="43"/>
      <c r="K66" s="43"/>
      <c r="L66" s="44"/>
    </row>
    <row r="67" spans="1:17" ht="16.5" customHeight="1">
      <c r="A67" s="64"/>
      <c r="B67" s="52"/>
      <c r="C67" s="52"/>
      <c r="D67" s="38" t="s">
        <v>8</v>
      </c>
      <c r="E67" s="40">
        <v>0</v>
      </c>
      <c r="F67" s="40">
        <v>0</v>
      </c>
      <c r="G67" s="40">
        <v>0</v>
      </c>
      <c r="H67" s="40">
        <v>0</v>
      </c>
      <c r="I67" s="43">
        <v>0</v>
      </c>
      <c r="J67" s="43"/>
      <c r="K67" s="43"/>
      <c r="L67" s="44">
        <f>E67+F67+G67+H67</f>
        <v>0</v>
      </c>
    </row>
    <row r="68" spans="1:17" ht="16.5" customHeight="1">
      <c r="A68" s="64"/>
      <c r="B68" s="52"/>
      <c r="C68" s="52"/>
      <c r="D68" s="38" t="s">
        <v>14</v>
      </c>
      <c r="E68" s="40">
        <v>0</v>
      </c>
      <c r="F68" s="40">
        <v>0</v>
      </c>
      <c r="G68" s="40">
        <v>0</v>
      </c>
      <c r="H68" s="40">
        <v>0</v>
      </c>
      <c r="I68" s="43">
        <v>0</v>
      </c>
      <c r="J68" s="43"/>
      <c r="K68" s="43"/>
      <c r="L68" s="44">
        <f t="shared" ref="L68:L70" si="22">E68+F68+G68+H68</f>
        <v>0</v>
      </c>
    </row>
    <row r="69" spans="1:17" ht="16.5" customHeight="1">
      <c r="A69" s="64"/>
      <c r="B69" s="52"/>
      <c r="C69" s="52"/>
      <c r="D69" s="38" t="s">
        <v>9</v>
      </c>
      <c r="E69" s="40">
        <v>0</v>
      </c>
      <c r="F69" s="40">
        <v>0</v>
      </c>
      <c r="G69" s="40">
        <v>0</v>
      </c>
      <c r="H69" s="40">
        <v>0</v>
      </c>
      <c r="I69" s="43">
        <v>0</v>
      </c>
      <c r="J69" s="43"/>
      <c r="K69" s="43"/>
      <c r="L69" s="44">
        <f t="shared" si="22"/>
        <v>0</v>
      </c>
    </row>
    <row r="70" spans="1:17" ht="16.5" customHeight="1">
      <c r="A70" s="64"/>
      <c r="B70" s="52"/>
      <c r="C70" s="52"/>
      <c r="D70" s="38" t="s">
        <v>10</v>
      </c>
      <c r="E70" s="40">
        <v>0</v>
      </c>
      <c r="F70" s="40">
        <v>0</v>
      </c>
      <c r="G70" s="40">
        <v>0</v>
      </c>
      <c r="H70" s="40">
        <v>0</v>
      </c>
      <c r="I70" s="43">
        <v>0</v>
      </c>
      <c r="J70" s="43"/>
      <c r="K70" s="43"/>
      <c r="L70" s="44">
        <f t="shared" si="22"/>
        <v>0</v>
      </c>
    </row>
    <row r="71" spans="1:17" ht="16.5" customHeight="1">
      <c r="A71" s="64"/>
      <c r="B71" s="52"/>
      <c r="C71" s="52"/>
      <c r="D71" s="38" t="s">
        <v>11</v>
      </c>
      <c r="E71" s="8"/>
      <c r="F71" s="8"/>
      <c r="G71" s="8"/>
      <c r="H71" s="40"/>
      <c r="I71" s="43"/>
      <c r="J71" s="43"/>
      <c r="K71" s="43"/>
      <c r="L71" s="44"/>
    </row>
    <row r="72" spans="1:17" ht="18" customHeight="1">
      <c r="A72" s="64">
        <v>11</v>
      </c>
      <c r="B72" s="52" t="s">
        <v>27</v>
      </c>
      <c r="C72" s="52" t="s">
        <v>28</v>
      </c>
      <c r="D72" s="38" t="s">
        <v>6</v>
      </c>
      <c r="E72" s="6">
        <f>SUM(E74:E78)</f>
        <v>0</v>
      </c>
      <c r="F72" s="6">
        <f t="shared" ref="F72:L72" si="23">SUM(F74:F78)</f>
        <v>0</v>
      </c>
      <c r="G72" s="6">
        <f t="shared" si="23"/>
        <v>0</v>
      </c>
      <c r="H72" s="6">
        <f t="shared" si="23"/>
        <v>0</v>
      </c>
      <c r="I72" s="41">
        <f t="shared" si="23"/>
        <v>2599</v>
      </c>
      <c r="J72" s="41">
        <f t="shared" si="23"/>
        <v>2599</v>
      </c>
      <c r="K72" s="41">
        <f t="shared" si="23"/>
        <v>2599</v>
      </c>
      <c r="L72" s="41">
        <f t="shared" si="23"/>
        <v>7797</v>
      </c>
    </row>
    <row r="73" spans="1:17" ht="18" customHeight="1">
      <c r="A73" s="64"/>
      <c r="B73" s="52"/>
      <c r="C73" s="52"/>
      <c r="D73" s="38" t="s">
        <v>7</v>
      </c>
      <c r="E73" s="8"/>
      <c r="F73" s="8"/>
      <c r="G73" s="8"/>
      <c r="H73" s="40"/>
      <c r="I73" s="43"/>
      <c r="J73" s="43"/>
      <c r="K73" s="43"/>
      <c r="L73" s="44"/>
    </row>
    <row r="74" spans="1:17" ht="18" customHeight="1">
      <c r="A74" s="64"/>
      <c r="B74" s="52"/>
      <c r="C74" s="52"/>
      <c r="D74" s="38" t="s">
        <v>8</v>
      </c>
      <c r="E74" s="40">
        <v>0</v>
      </c>
      <c r="F74" s="40">
        <v>0</v>
      </c>
      <c r="G74" s="40">
        <v>0</v>
      </c>
      <c r="H74" s="40">
        <v>0</v>
      </c>
      <c r="I74" s="43">
        <v>0</v>
      </c>
      <c r="J74" s="43"/>
      <c r="K74" s="43"/>
      <c r="L74" s="44">
        <f>E74+F74+G74+H74</f>
        <v>0</v>
      </c>
    </row>
    <row r="75" spans="1:17" ht="18" customHeight="1">
      <c r="A75" s="64"/>
      <c r="B75" s="52"/>
      <c r="C75" s="52"/>
      <c r="D75" s="38" t="s">
        <v>14</v>
      </c>
      <c r="E75" s="40">
        <v>0</v>
      </c>
      <c r="F75" s="40">
        <v>0</v>
      </c>
      <c r="G75" s="40">
        <v>0</v>
      </c>
      <c r="H75" s="40">
        <v>0</v>
      </c>
      <c r="I75" s="43">
        <v>0</v>
      </c>
      <c r="J75" s="43"/>
      <c r="K75" s="43"/>
      <c r="L75" s="44">
        <f t="shared" ref="L75:L76" si="24">E75+F75+G75+H75</f>
        <v>0</v>
      </c>
    </row>
    <row r="76" spans="1:17" ht="18" customHeight="1">
      <c r="A76" s="64"/>
      <c r="B76" s="53"/>
      <c r="C76" s="53"/>
      <c r="D76" s="38" t="s">
        <v>9</v>
      </c>
      <c r="E76" s="40">
        <v>0</v>
      </c>
      <c r="F76" s="40">
        <v>0</v>
      </c>
      <c r="G76" s="40">
        <v>0</v>
      </c>
      <c r="H76" s="40">
        <v>0</v>
      </c>
      <c r="I76" s="43">
        <v>0</v>
      </c>
      <c r="J76" s="43"/>
      <c r="K76" s="43"/>
      <c r="L76" s="44">
        <f t="shared" si="24"/>
        <v>0</v>
      </c>
    </row>
    <row r="77" spans="1:17" ht="18" customHeight="1">
      <c r="A77" s="64"/>
      <c r="B77" s="53"/>
      <c r="C77" s="53"/>
      <c r="D77" s="38" t="s">
        <v>10</v>
      </c>
      <c r="E77" s="40">
        <v>0</v>
      </c>
      <c r="F77" s="40">
        <v>0</v>
      </c>
      <c r="G77" s="40">
        <v>0</v>
      </c>
      <c r="H77" s="40"/>
      <c r="I77" s="43">
        <v>2599</v>
      </c>
      <c r="J77" s="43">
        <v>2599</v>
      </c>
      <c r="K77" s="43">
        <v>2599</v>
      </c>
      <c r="L77" s="44">
        <f>SUM(E77:K77)</f>
        <v>7797</v>
      </c>
    </row>
    <row r="78" spans="1:17" ht="18" customHeight="1">
      <c r="A78" s="64"/>
      <c r="B78" s="53"/>
      <c r="C78" s="53"/>
      <c r="D78" s="38" t="s">
        <v>11</v>
      </c>
      <c r="E78" s="40"/>
      <c r="F78" s="40"/>
      <c r="G78" s="40"/>
      <c r="H78" s="40"/>
      <c r="I78" s="43"/>
      <c r="J78" s="43"/>
      <c r="K78" s="43"/>
      <c r="L78" s="44"/>
    </row>
    <row r="79" spans="1:17" ht="16.5" customHeight="1">
      <c r="A79" s="64">
        <v>12</v>
      </c>
      <c r="B79" s="54" t="s">
        <v>29</v>
      </c>
      <c r="C79" s="54" t="s">
        <v>30</v>
      </c>
      <c r="D79" s="38" t="s">
        <v>6</v>
      </c>
      <c r="E79" s="7">
        <f>E81+E82+E83+E84</f>
        <v>0</v>
      </c>
      <c r="F79" s="7">
        <f>F81+F82+F83+F84</f>
        <v>0</v>
      </c>
      <c r="G79" s="7">
        <f>G81+G82+G83+G84</f>
        <v>0</v>
      </c>
      <c r="H79" s="7">
        <f>H81+H82+H83+H84</f>
        <v>0</v>
      </c>
      <c r="I79" s="42">
        <f t="shared" ref="I79:K79" si="25">I81+I82+I83+I84</f>
        <v>48871.020000000004</v>
      </c>
      <c r="J79" s="42">
        <f t="shared" si="25"/>
        <v>43607.79</v>
      </c>
      <c r="K79" s="42">
        <f t="shared" si="25"/>
        <v>43607.79</v>
      </c>
      <c r="L79" s="42">
        <f>E79+F79+G79+H79+I79+J79+K79</f>
        <v>136086.6</v>
      </c>
    </row>
    <row r="80" spans="1:17" ht="16.5" customHeight="1">
      <c r="A80" s="64"/>
      <c r="B80" s="54"/>
      <c r="C80" s="54"/>
      <c r="D80" s="38" t="s">
        <v>7</v>
      </c>
      <c r="E80" s="37"/>
      <c r="F80" s="11"/>
      <c r="G80" s="11"/>
      <c r="H80" s="37"/>
      <c r="I80" s="44"/>
      <c r="J80" s="44"/>
      <c r="K80" s="44"/>
      <c r="L80" s="44"/>
      <c r="N80" s="26"/>
      <c r="O80" s="33"/>
      <c r="P80" s="33"/>
      <c r="Q80" s="33"/>
    </row>
    <row r="81" spans="1:16" ht="16.5" customHeight="1">
      <c r="A81" s="64"/>
      <c r="B81" s="54"/>
      <c r="C81" s="54"/>
      <c r="D81" s="38" t="s">
        <v>8</v>
      </c>
      <c r="E81" s="12">
        <f>E88+E95+E102</f>
        <v>0</v>
      </c>
      <c r="F81" s="12">
        <f t="shared" ref="F81:H81" si="26">F88+F95+F102</f>
        <v>0</v>
      </c>
      <c r="G81" s="12">
        <f t="shared" si="26"/>
        <v>0</v>
      </c>
      <c r="H81" s="12">
        <f t="shared" si="26"/>
        <v>0</v>
      </c>
      <c r="I81" s="50">
        <f t="shared" ref="I81:J81" si="27">I88+I95+I102</f>
        <v>0</v>
      </c>
      <c r="J81" s="50">
        <f t="shared" si="27"/>
        <v>0</v>
      </c>
      <c r="K81" s="50"/>
      <c r="L81" s="44">
        <f>E81+F81+G81+H81+I81</f>
        <v>0</v>
      </c>
      <c r="O81" s="34"/>
      <c r="P81" s="34"/>
    </row>
    <row r="82" spans="1:16" ht="16.5" customHeight="1">
      <c r="A82" s="64"/>
      <c r="B82" s="54"/>
      <c r="C82" s="54"/>
      <c r="D82" s="38" t="s">
        <v>14</v>
      </c>
      <c r="E82" s="7">
        <f>E89+E96+E103</f>
        <v>0</v>
      </c>
      <c r="F82" s="7"/>
      <c r="G82" s="7">
        <f>G89+G96+G103</f>
        <v>0</v>
      </c>
      <c r="H82" s="7">
        <f t="shared" ref="H82" si="28">H89+H96+H103</f>
        <v>0</v>
      </c>
      <c r="I82" s="42">
        <f t="shared" ref="I82:K82" si="29">I89+I96+I103</f>
        <v>6645.47</v>
      </c>
      <c r="J82" s="42">
        <f t="shared" si="29"/>
        <v>2816.15</v>
      </c>
      <c r="K82" s="42">
        <f t="shared" si="29"/>
        <v>2816.15</v>
      </c>
      <c r="L82" s="42">
        <f>E82+F82+G82+H82+I82+J82+K82</f>
        <v>12277.77</v>
      </c>
      <c r="O82" s="34"/>
      <c r="P82" s="34"/>
    </row>
    <row r="83" spans="1:16" ht="16.5" customHeight="1">
      <c r="A83" s="64"/>
      <c r="B83" s="54"/>
      <c r="C83" s="54"/>
      <c r="D83" s="38" t="s">
        <v>9</v>
      </c>
      <c r="E83" s="7">
        <f>E90+E97+E104</f>
        <v>0</v>
      </c>
      <c r="F83" s="7">
        <f t="shared" ref="F83:H83" si="30">F90+F97+F104</f>
        <v>0</v>
      </c>
      <c r="G83" s="7">
        <f>G90+G97+G104</f>
        <v>0</v>
      </c>
      <c r="H83" s="7">
        <f t="shared" si="30"/>
        <v>0</v>
      </c>
      <c r="I83" s="42">
        <f t="shared" ref="I83:K83" si="31">I90+I97+I104</f>
        <v>2400</v>
      </c>
      <c r="J83" s="42">
        <f t="shared" si="31"/>
        <v>2400</v>
      </c>
      <c r="K83" s="42">
        <f t="shared" si="31"/>
        <v>2400</v>
      </c>
      <c r="L83" s="42">
        <f>E83+F83+G83+H83+I83+J83+K83</f>
        <v>7200</v>
      </c>
      <c r="M83" s="9"/>
      <c r="N83" s="18"/>
      <c r="O83" s="34"/>
      <c r="P83" s="34"/>
    </row>
    <row r="84" spans="1:16" ht="16.5" customHeight="1">
      <c r="A84" s="64"/>
      <c r="B84" s="54"/>
      <c r="C84" s="54"/>
      <c r="D84" s="38" t="s">
        <v>10</v>
      </c>
      <c r="E84" s="7">
        <f>E91+E98+E105</f>
        <v>0</v>
      </c>
      <c r="F84" s="7"/>
      <c r="G84" s="7">
        <f>G91+G98+G105</f>
        <v>0</v>
      </c>
      <c r="H84" s="7">
        <f t="shared" ref="H84" si="32">H91+H98+H105</f>
        <v>0</v>
      </c>
      <c r="I84" s="42">
        <f t="shared" ref="I84:K84" si="33">I91+I98+I105</f>
        <v>39825.550000000003</v>
      </c>
      <c r="J84" s="42">
        <f t="shared" si="33"/>
        <v>38391.64</v>
      </c>
      <c r="K84" s="42">
        <f t="shared" si="33"/>
        <v>38391.64</v>
      </c>
      <c r="L84" s="42">
        <f>E84+F84+G84+H84+I84+J84+K84</f>
        <v>116608.83</v>
      </c>
      <c r="O84" s="34"/>
      <c r="P84" s="34"/>
    </row>
    <row r="85" spans="1:16" ht="16.5" customHeight="1">
      <c r="A85" s="64"/>
      <c r="B85" s="54"/>
      <c r="C85" s="54"/>
      <c r="D85" s="38" t="s">
        <v>11</v>
      </c>
      <c r="E85" s="37"/>
      <c r="F85" s="37"/>
      <c r="G85" s="37"/>
      <c r="H85" s="37"/>
      <c r="I85" s="44"/>
      <c r="J85" s="44"/>
      <c r="K85" s="44"/>
      <c r="L85" s="44"/>
      <c r="O85" s="34"/>
      <c r="P85" s="34"/>
    </row>
    <row r="86" spans="1:16" ht="15.75" customHeight="1">
      <c r="A86" s="64">
        <v>13</v>
      </c>
      <c r="B86" s="52" t="s">
        <v>15</v>
      </c>
      <c r="C86" s="52" t="s">
        <v>31</v>
      </c>
      <c r="D86" s="38" t="s">
        <v>6</v>
      </c>
      <c r="E86" s="6">
        <f>E88+E89+E90+E91</f>
        <v>0</v>
      </c>
      <c r="F86" s="6">
        <f>F88+F89+F90+F91</f>
        <v>0</v>
      </c>
      <c r="G86" s="6">
        <f>G88+G89+G90+G91</f>
        <v>0</v>
      </c>
      <c r="H86" s="6">
        <f>H88+H90+H91+H89</f>
        <v>0</v>
      </c>
      <c r="I86" s="41">
        <f>I88+I90+I91+I89</f>
        <v>48871.020000000004</v>
      </c>
      <c r="J86" s="41">
        <f>J88+J90+J91+J89</f>
        <v>43607.79</v>
      </c>
      <c r="K86" s="41">
        <f>K88+K90+K91+K89</f>
        <v>43607.79</v>
      </c>
      <c r="L86" s="42">
        <f>E86+F86+G86+H86+I86+J86+K86</f>
        <v>136086.6</v>
      </c>
      <c r="O86" s="34"/>
      <c r="P86" s="34"/>
    </row>
    <row r="87" spans="1:16" ht="15.75" customHeight="1">
      <c r="A87" s="64"/>
      <c r="B87" s="53"/>
      <c r="C87" s="52"/>
      <c r="D87" s="38" t="s">
        <v>7</v>
      </c>
      <c r="E87" s="40"/>
      <c r="F87" s="8"/>
      <c r="G87" s="8"/>
      <c r="H87" s="40"/>
      <c r="I87" s="43"/>
      <c r="J87" s="43"/>
      <c r="K87" s="43"/>
      <c r="L87" s="44"/>
      <c r="O87" s="34"/>
      <c r="P87" s="34"/>
    </row>
    <row r="88" spans="1:16" ht="15.75" customHeight="1">
      <c r="A88" s="64"/>
      <c r="B88" s="53"/>
      <c r="C88" s="52"/>
      <c r="D88" s="38" t="s">
        <v>8</v>
      </c>
      <c r="E88" s="40">
        <v>0</v>
      </c>
      <c r="F88" s="40">
        <v>0</v>
      </c>
      <c r="G88" s="40">
        <v>0</v>
      </c>
      <c r="H88" s="40">
        <v>0</v>
      </c>
      <c r="I88" s="43">
        <v>0</v>
      </c>
      <c r="J88" s="43">
        <v>0</v>
      </c>
      <c r="K88" s="43"/>
      <c r="L88" s="44">
        <f>E88+F88+G88+H88+I88+J88</f>
        <v>0</v>
      </c>
      <c r="O88" s="34"/>
      <c r="P88" s="34"/>
    </row>
    <row r="89" spans="1:16" ht="15.75" customHeight="1">
      <c r="A89" s="64"/>
      <c r="B89" s="53"/>
      <c r="C89" s="52"/>
      <c r="D89" s="38" t="s">
        <v>14</v>
      </c>
      <c r="E89" s="40"/>
      <c r="F89" s="40"/>
      <c r="G89" s="40"/>
      <c r="H89" s="40"/>
      <c r="I89" s="43">
        <v>6645.47</v>
      </c>
      <c r="J89" s="43">
        <f>2816.15</f>
        <v>2816.15</v>
      </c>
      <c r="K89" s="43">
        <f>2816.15</f>
        <v>2816.15</v>
      </c>
      <c r="L89" s="44">
        <f>E89+F89+G89+H89+I89+J89+K89</f>
        <v>12277.77</v>
      </c>
      <c r="N89" s="21"/>
      <c r="O89" s="31"/>
      <c r="P89" s="31"/>
    </row>
    <row r="90" spans="1:16" ht="15.75" customHeight="1">
      <c r="A90" s="64"/>
      <c r="B90" s="53"/>
      <c r="C90" s="52"/>
      <c r="D90" s="38" t="s">
        <v>9</v>
      </c>
      <c r="E90" s="40"/>
      <c r="F90" s="40"/>
      <c r="G90" s="40"/>
      <c r="H90" s="40"/>
      <c r="I90" s="43">
        <v>2400</v>
      </c>
      <c r="J90" s="43">
        <v>2400</v>
      </c>
      <c r="K90" s="43">
        <v>2400</v>
      </c>
      <c r="L90" s="44">
        <f>E90+F90+G90+H90+I90+J90+K90</f>
        <v>7200</v>
      </c>
      <c r="N90" s="18"/>
      <c r="O90" s="34"/>
      <c r="P90" s="34"/>
    </row>
    <row r="91" spans="1:16" ht="15.75" customHeight="1">
      <c r="A91" s="64"/>
      <c r="B91" s="53"/>
      <c r="C91" s="52"/>
      <c r="D91" s="38" t="s">
        <v>10</v>
      </c>
      <c r="E91" s="40"/>
      <c r="F91" s="40"/>
      <c r="G91" s="40"/>
      <c r="H91" s="40"/>
      <c r="I91" s="43">
        <v>39825.550000000003</v>
      </c>
      <c r="J91" s="43">
        <f>8218.18+1876.37+117.18+27.97+8517.7+433.9+19200.34</f>
        <v>38391.64</v>
      </c>
      <c r="K91" s="43">
        <f>8218.18+1876.37+117.18+27.97+8517.7+433.9+19200.34</f>
        <v>38391.64</v>
      </c>
      <c r="L91" s="44">
        <f>E91+F91+G91+H91+I91+J91+K91</f>
        <v>116608.83</v>
      </c>
    </row>
    <row r="92" spans="1:16" ht="15.75" customHeight="1">
      <c r="A92" s="64"/>
      <c r="B92" s="53"/>
      <c r="C92" s="52"/>
      <c r="D92" s="38" t="s">
        <v>11</v>
      </c>
      <c r="E92" s="40"/>
      <c r="F92" s="40"/>
      <c r="G92" s="40"/>
      <c r="H92" s="40"/>
      <c r="I92" s="43"/>
      <c r="J92" s="43"/>
      <c r="K92" s="43"/>
      <c r="L92" s="44"/>
    </row>
    <row r="93" spans="1:16" ht="18" customHeight="1">
      <c r="B93" s="52" t="s">
        <v>18</v>
      </c>
      <c r="C93" s="52" t="s">
        <v>32</v>
      </c>
      <c r="D93" s="38" t="s">
        <v>6</v>
      </c>
      <c r="E93" s="6">
        <f>E95+E96+E97+E98</f>
        <v>0</v>
      </c>
      <c r="F93" s="6">
        <f>F95+F96+F97+F98</f>
        <v>0</v>
      </c>
      <c r="G93" s="6">
        <f>G95+G96+G97+G98</f>
        <v>0</v>
      </c>
      <c r="H93" s="6">
        <f>H95+H96+H97+H98</f>
        <v>0</v>
      </c>
      <c r="I93" s="41">
        <f>I95+I96+I97+I98</f>
        <v>0</v>
      </c>
      <c r="J93" s="41"/>
      <c r="K93" s="41"/>
      <c r="L93" s="42">
        <f>E93+F93+G93+H93+I93</f>
        <v>0</v>
      </c>
    </row>
    <row r="94" spans="1:16" ht="18" customHeight="1">
      <c r="B94" s="53"/>
      <c r="C94" s="52"/>
      <c r="D94" s="38" t="s">
        <v>7</v>
      </c>
      <c r="E94" s="40"/>
      <c r="F94" s="40"/>
      <c r="G94" s="40"/>
      <c r="H94" s="40"/>
      <c r="I94" s="43"/>
      <c r="J94" s="43"/>
      <c r="K94" s="43"/>
      <c r="L94" s="44"/>
    </row>
    <row r="95" spans="1:16" ht="18" customHeight="1">
      <c r="B95" s="53"/>
      <c r="C95" s="52"/>
      <c r="D95" s="38" t="s">
        <v>8</v>
      </c>
      <c r="E95" s="40">
        <v>0</v>
      </c>
      <c r="F95" s="40">
        <v>0</v>
      </c>
      <c r="G95" s="40">
        <v>0</v>
      </c>
      <c r="H95" s="40">
        <v>0</v>
      </c>
      <c r="I95" s="43">
        <v>0</v>
      </c>
      <c r="J95" s="43"/>
      <c r="K95" s="43"/>
      <c r="L95" s="44">
        <f>E95+F95+G95+H95+I95</f>
        <v>0</v>
      </c>
    </row>
    <row r="96" spans="1:16" ht="18" customHeight="1">
      <c r="B96" s="53"/>
      <c r="C96" s="52"/>
      <c r="D96" s="38" t="s">
        <v>14</v>
      </c>
      <c r="E96" s="40">
        <v>0</v>
      </c>
      <c r="F96" s="40">
        <v>0</v>
      </c>
      <c r="G96" s="40">
        <v>0</v>
      </c>
      <c r="H96" s="40">
        <v>0</v>
      </c>
      <c r="I96" s="43">
        <v>0</v>
      </c>
      <c r="J96" s="43"/>
      <c r="K96" s="43"/>
      <c r="L96" s="44">
        <f t="shared" ref="L96:L97" si="34">E96+F96+G96+H96+I96</f>
        <v>0</v>
      </c>
    </row>
    <row r="97" spans="2:12" ht="18" customHeight="1">
      <c r="B97" s="53"/>
      <c r="C97" s="52"/>
      <c r="D97" s="38" t="s">
        <v>9</v>
      </c>
      <c r="E97" s="40">
        <v>0</v>
      </c>
      <c r="F97" s="40">
        <v>0</v>
      </c>
      <c r="G97" s="40">
        <v>0</v>
      </c>
      <c r="H97" s="40">
        <v>0</v>
      </c>
      <c r="I97" s="43">
        <v>0</v>
      </c>
      <c r="J97" s="43"/>
      <c r="K97" s="43"/>
      <c r="L97" s="44">
        <f t="shared" si="34"/>
        <v>0</v>
      </c>
    </row>
    <row r="98" spans="2:12" ht="18" customHeight="1">
      <c r="B98" s="53"/>
      <c r="C98" s="52"/>
      <c r="D98" s="38" t="s">
        <v>10</v>
      </c>
      <c r="E98" s="40"/>
      <c r="F98" s="40">
        <v>0</v>
      </c>
      <c r="G98" s="40">
        <v>0</v>
      </c>
      <c r="H98" s="40">
        <v>0</v>
      </c>
      <c r="I98" s="43">
        <v>0</v>
      </c>
      <c r="J98" s="43"/>
      <c r="K98" s="43"/>
      <c r="L98" s="44">
        <f>E98+F98+G98+H98+I98</f>
        <v>0</v>
      </c>
    </row>
    <row r="99" spans="2:12" ht="18" customHeight="1">
      <c r="B99" s="53"/>
      <c r="C99" s="52"/>
      <c r="D99" s="38" t="s">
        <v>11</v>
      </c>
      <c r="E99" s="40"/>
      <c r="F99" s="40"/>
      <c r="G99" s="40"/>
      <c r="H99" s="40"/>
      <c r="I99" s="43"/>
      <c r="J99" s="43"/>
      <c r="K99" s="43"/>
      <c r="L99" s="44"/>
    </row>
    <row r="100" spans="2:12">
      <c r="B100" s="52" t="s">
        <v>33</v>
      </c>
      <c r="C100" s="52" t="s">
        <v>34</v>
      </c>
      <c r="D100" s="38" t="s">
        <v>6</v>
      </c>
      <c r="E100" s="6">
        <f>E102+E103+E104+E105</f>
        <v>0</v>
      </c>
      <c r="F100" s="6">
        <f t="shared" ref="F100:H100" si="35">F102+F103+F104+F105</f>
        <v>0</v>
      </c>
      <c r="G100" s="6">
        <f t="shared" si="35"/>
        <v>0</v>
      </c>
      <c r="H100" s="6">
        <f t="shared" si="35"/>
        <v>0</v>
      </c>
      <c r="I100" s="41">
        <f t="shared" ref="I100" si="36">I102+I103+I104+I105</f>
        <v>0</v>
      </c>
      <c r="J100" s="41"/>
      <c r="K100" s="41"/>
      <c r="L100" s="42">
        <f>E100+F100+G100+H100</f>
        <v>0</v>
      </c>
    </row>
    <row r="101" spans="2:12" ht="18" customHeight="1">
      <c r="B101" s="52"/>
      <c r="C101" s="52"/>
      <c r="D101" s="38" t="s">
        <v>7</v>
      </c>
      <c r="E101" s="8"/>
      <c r="F101" s="8"/>
      <c r="G101" s="8"/>
      <c r="H101" s="6"/>
      <c r="I101" s="41"/>
      <c r="J101" s="41"/>
      <c r="K101" s="41"/>
      <c r="L101" s="42"/>
    </row>
    <row r="102" spans="2:12" ht="18" customHeight="1">
      <c r="B102" s="52"/>
      <c r="C102" s="52"/>
      <c r="D102" s="38" t="s">
        <v>35</v>
      </c>
      <c r="E102" s="40">
        <v>0</v>
      </c>
      <c r="F102" s="40">
        <v>0</v>
      </c>
      <c r="G102" s="40">
        <v>0</v>
      </c>
      <c r="H102" s="40">
        <v>0</v>
      </c>
      <c r="I102" s="43">
        <v>0</v>
      </c>
      <c r="J102" s="43"/>
      <c r="K102" s="43"/>
      <c r="L102" s="43">
        <f>E102+F102+G102+H102</f>
        <v>0</v>
      </c>
    </row>
    <row r="103" spans="2:12" ht="18" customHeight="1">
      <c r="B103" s="52"/>
      <c r="C103" s="52"/>
      <c r="D103" s="38" t="s">
        <v>14</v>
      </c>
      <c r="E103" s="37"/>
      <c r="F103" s="40">
        <v>0</v>
      </c>
      <c r="G103" s="40">
        <v>0</v>
      </c>
      <c r="H103" s="40">
        <v>0</v>
      </c>
      <c r="I103" s="43">
        <v>0</v>
      </c>
      <c r="J103" s="43"/>
      <c r="K103" s="43"/>
      <c r="L103" s="44">
        <f>E103+F103+G103+H103</f>
        <v>0</v>
      </c>
    </row>
    <row r="104" spans="2:12" ht="18" customHeight="1">
      <c r="B104" s="52"/>
      <c r="C104" s="53"/>
      <c r="D104" s="38" t="s">
        <v>36</v>
      </c>
      <c r="E104" s="37">
        <v>0</v>
      </c>
      <c r="F104" s="40">
        <v>0</v>
      </c>
      <c r="G104" s="40">
        <v>0</v>
      </c>
      <c r="H104" s="40">
        <v>0</v>
      </c>
      <c r="I104" s="43">
        <v>0</v>
      </c>
      <c r="J104" s="43"/>
      <c r="K104" s="43"/>
      <c r="L104" s="44">
        <f t="shared" ref="L104:L105" si="37">E104+F104+G104+H104</f>
        <v>0</v>
      </c>
    </row>
    <row r="105" spans="2:12" ht="18" customHeight="1">
      <c r="B105" s="52"/>
      <c r="C105" s="53"/>
      <c r="D105" s="38" t="s">
        <v>10</v>
      </c>
      <c r="E105" s="40"/>
      <c r="F105" s="40">
        <v>0</v>
      </c>
      <c r="G105" s="40">
        <v>0</v>
      </c>
      <c r="H105" s="40">
        <v>0</v>
      </c>
      <c r="I105" s="43">
        <v>0</v>
      </c>
      <c r="J105" s="43"/>
      <c r="K105" s="43"/>
      <c r="L105" s="44">
        <f t="shared" si="37"/>
        <v>0</v>
      </c>
    </row>
    <row r="106" spans="2:12" ht="18" customHeight="1">
      <c r="B106" s="52"/>
      <c r="C106" s="53"/>
      <c r="D106" s="38" t="s">
        <v>11</v>
      </c>
      <c r="E106" s="8"/>
      <c r="F106" s="8"/>
      <c r="G106" s="8"/>
      <c r="H106" s="40"/>
      <c r="I106" s="43"/>
      <c r="J106" s="43"/>
      <c r="K106" s="43"/>
      <c r="L106" s="44"/>
    </row>
    <row r="107" spans="2:12" ht="15.75" customHeight="1">
      <c r="B107" s="54" t="s">
        <v>37</v>
      </c>
      <c r="C107" s="54" t="s">
        <v>38</v>
      </c>
      <c r="D107" s="38" t="s">
        <v>6</v>
      </c>
      <c r="E107" s="6">
        <f t="shared" ref="E107:K107" si="38">E109+E110+E111+E112</f>
        <v>0</v>
      </c>
      <c r="F107" s="6">
        <f t="shared" si="38"/>
        <v>0</v>
      </c>
      <c r="G107" s="6">
        <f t="shared" si="38"/>
        <v>0</v>
      </c>
      <c r="H107" s="6">
        <f t="shared" si="38"/>
        <v>0</v>
      </c>
      <c r="I107" s="41">
        <f t="shared" si="38"/>
        <v>232.2</v>
      </c>
      <c r="J107" s="41">
        <f t="shared" si="38"/>
        <v>225</v>
      </c>
      <c r="K107" s="41">
        <f t="shared" si="38"/>
        <v>225</v>
      </c>
      <c r="L107" s="42">
        <f>E107+F107+G107+H107+I107+J107+K107</f>
        <v>682.2</v>
      </c>
    </row>
    <row r="108" spans="2:12" ht="15.75" customHeight="1">
      <c r="B108" s="54"/>
      <c r="C108" s="54"/>
      <c r="D108" s="38" t="s">
        <v>7</v>
      </c>
      <c r="E108" s="40"/>
      <c r="F108" s="40"/>
      <c r="G108" s="40"/>
      <c r="H108" s="40"/>
      <c r="I108" s="43"/>
      <c r="J108" s="43"/>
      <c r="K108" s="43"/>
      <c r="L108" s="44"/>
    </row>
    <row r="109" spans="2:12" ht="15.75" customHeight="1">
      <c r="B109" s="54"/>
      <c r="C109" s="54"/>
      <c r="D109" s="38" t="s">
        <v>8</v>
      </c>
      <c r="E109" s="40">
        <f>E116+E123</f>
        <v>0</v>
      </c>
      <c r="F109" s="40">
        <f t="shared" ref="F109:H109" si="39">F116+F123</f>
        <v>0</v>
      </c>
      <c r="G109" s="40">
        <f t="shared" si="39"/>
        <v>0</v>
      </c>
      <c r="H109" s="40">
        <f t="shared" si="39"/>
        <v>0</v>
      </c>
      <c r="I109" s="43">
        <f t="shared" ref="I109" si="40">I116+I123</f>
        <v>0</v>
      </c>
      <c r="J109" s="43"/>
      <c r="K109" s="43"/>
      <c r="L109" s="44">
        <f>E109+F109+G109+H109+I109</f>
        <v>0</v>
      </c>
    </row>
    <row r="110" spans="2:12" ht="15.75" customHeight="1">
      <c r="B110" s="54"/>
      <c r="C110" s="54"/>
      <c r="D110" s="38" t="s">
        <v>14</v>
      </c>
      <c r="E110" s="40"/>
      <c r="F110" s="40"/>
      <c r="G110" s="40"/>
      <c r="H110" s="40"/>
      <c r="I110" s="43">
        <f t="shared" ref="I110:K110" si="41">I114</f>
        <v>232.2</v>
      </c>
      <c r="J110" s="43">
        <f t="shared" si="41"/>
        <v>225</v>
      </c>
      <c r="K110" s="43">
        <f t="shared" si="41"/>
        <v>225</v>
      </c>
      <c r="L110" s="44">
        <f>E110+F110+G110+H110+I110+J110+K110</f>
        <v>682.2</v>
      </c>
    </row>
    <row r="111" spans="2:12" ht="15.75" customHeight="1">
      <c r="B111" s="54"/>
      <c r="C111" s="54"/>
      <c r="D111" s="38" t="s">
        <v>9</v>
      </c>
      <c r="E111" s="40">
        <f t="shared" ref="E111:H112" si="42">E118+E125</f>
        <v>0</v>
      </c>
      <c r="F111" s="40">
        <f t="shared" si="42"/>
        <v>0</v>
      </c>
      <c r="G111" s="40">
        <f t="shared" si="42"/>
        <v>0</v>
      </c>
      <c r="H111" s="40">
        <f t="shared" si="42"/>
        <v>0</v>
      </c>
      <c r="I111" s="43">
        <f t="shared" ref="I111" si="43">I118+I125</f>
        <v>0</v>
      </c>
      <c r="J111" s="43"/>
      <c r="K111" s="43"/>
      <c r="L111" s="44">
        <f t="shared" ref="L111:L112" si="44">E111+F111+G111+H111+I111</f>
        <v>0</v>
      </c>
    </row>
    <row r="112" spans="2:12" ht="15.75" customHeight="1">
      <c r="B112" s="54"/>
      <c r="C112" s="54"/>
      <c r="D112" s="38" t="s">
        <v>10</v>
      </c>
      <c r="E112" s="40"/>
      <c r="F112" s="40">
        <f t="shared" si="42"/>
        <v>0</v>
      </c>
      <c r="G112" s="40">
        <f t="shared" si="42"/>
        <v>0</v>
      </c>
      <c r="H112" s="40">
        <f t="shared" si="42"/>
        <v>0</v>
      </c>
      <c r="I112" s="43">
        <f t="shared" ref="I112" si="45">I119+I126</f>
        <v>0</v>
      </c>
      <c r="J112" s="43"/>
      <c r="K112" s="43"/>
      <c r="L112" s="44">
        <f t="shared" si="44"/>
        <v>0</v>
      </c>
    </row>
    <row r="113" spans="2:12" ht="15.75" customHeight="1">
      <c r="B113" s="56"/>
      <c r="C113" s="54"/>
      <c r="D113" s="38" t="s">
        <v>11</v>
      </c>
      <c r="E113" s="13"/>
      <c r="F113" s="13"/>
      <c r="G113" s="13"/>
      <c r="H113" s="13"/>
      <c r="I113" s="51"/>
      <c r="J113" s="51"/>
      <c r="K113" s="51"/>
      <c r="L113" s="51"/>
    </row>
    <row r="114" spans="2:12" ht="17.45" customHeight="1">
      <c r="B114" s="52" t="s">
        <v>15</v>
      </c>
      <c r="C114" s="52" t="s">
        <v>39</v>
      </c>
      <c r="D114" s="38" t="s">
        <v>6</v>
      </c>
      <c r="E114" s="6">
        <f>E116+E117+E118+E119</f>
        <v>0</v>
      </c>
      <c r="F114" s="6">
        <f>F116+F117+F118+F119</f>
        <v>0</v>
      </c>
      <c r="G114" s="6">
        <f>G117</f>
        <v>0</v>
      </c>
      <c r="H114" s="6">
        <f>H117</f>
        <v>0</v>
      </c>
      <c r="I114" s="41">
        <f>I117</f>
        <v>232.2</v>
      </c>
      <c r="J114" s="41">
        <f>J117</f>
        <v>225</v>
      </c>
      <c r="K114" s="41">
        <f>K117</f>
        <v>225</v>
      </c>
      <c r="L114" s="42">
        <f>E114+F114+G114+H114+I114+J114+K114</f>
        <v>682.2</v>
      </c>
    </row>
    <row r="115" spans="2:12" ht="17.45" customHeight="1">
      <c r="B115" s="52"/>
      <c r="C115" s="52"/>
      <c r="D115" s="38" t="s">
        <v>7</v>
      </c>
      <c r="E115" s="40"/>
      <c r="F115" s="40"/>
      <c r="G115" s="40"/>
      <c r="H115" s="40"/>
      <c r="I115" s="43"/>
      <c r="J115" s="43"/>
      <c r="K115" s="43"/>
      <c r="L115" s="44"/>
    </row>
    <row r="116" spans="2:12" ht="17.45" customHeight="1">
      <c r="B116" s="52"/>
      <c r="C116" s="52"/>
      <c r="D116" s="38" t="s">
        <v>8</v>
      </c>
      <c r="E116" s="40">
        <v>0</v>
      </c>
      <c r="F116" s="40">
        <v>0</v>
      </c>
      <c r="G116" s="40">
        <v>0</v>
      </c>
      <c r="H116" s="40">
        <v>0</v>
      </c>
      <c r="I116" s="43">
        <v>0</v>
      </c>
      <c r="J116" s="43"/>
      <c r="K116" s="43"/>
      <c r="L116" s="44">
        <f>E116+F116+G116+H116+I116</f>
        <v>0</v>
      </c>
    </row>
    <row r="117" spans="2:12" ht="17.45" customHeight="1">
      <c r="B117" s="52"/>
      <c r="C117" s="52"/>
      <c r="D117" s="38" t="s">
        <v>14</v>
      </c>
      <c r="E117" s="40"/>
      <c r="F117" s="40"/>
      <c r="G117" s="40"/>
      <c r="H117" s="40"/>
      <c r="I117" s="43">
        <v>232.2</v>
      </c>
      <c r="J117" s="43">
        <v>225</v>
      </c>
      <c r="K117" s="43">
        <v>225</v>
      </c>
      <c r="L117" s="44">
        <f>E117+F117+G117+H117+I117+J117+K117</f>
        <v>682.2</v>
      </c>
    </row>
    <row r="118" spans="2:12" ht="17.45" customHeight="1">
      <c r="B118" s="52"/>
      <c r="C118" s="52"/>
      <c r="D118" s="38" t="s">
        <v>40</v>
      </c>
      <c r="E118" s="40">
        <v>0</v>
      </c>
      <c r="F118" s="40">
        <v>0</v>
      </c>
      <c r="G118" s="40">
        <v>0</v>
      </c>
      <c r="H118" s="40"/>
      <c r="I118" s="43">
        <v>0</v>
      </c>
      <c r="J118" s="43"/>
      <c r="K118" s="43"/>
      <c r="L118" s="44">
        <f t="shared" ref="L118:L119" si="46">E118+F118+G118+H118+I118</f>
        <v>0</v>
      </c>
    </row>
    <row r="119" spans="2:12" ht="17.45" customHeight="1">
      <c r="B119" s="52"/>
      <c r="C119" s="52"/>
      <c r="D119" s="38" t="s">
        <v>10</v>
      </c>
      <c r="E119" s="40"/>
      <c r="F119" s="40">
        <v>0</v>
      </c>
      <c r="G119" s="40">
        <v>0</v>
      </c>
      <c r="H119" s="40">
        <v>0</v>
      </c>
      <c r="I119" s="43">
        <v>0</v>
      </c>
      <c r="J119" s="43"/>
      <c r="K119" s="43"/>
      <c r="L119" s="44">
        <f t="shared" si="46"/>
        <v>0</v>
      </c>
    </row>
    <row r="120" spans="2:12" ht="17.45" customHeight="1">
      <c r="B120" s="52"/>
      <c r="C120" s="52"/>
      <c r="D120" s="38" t="s">
        <v>11</v>
      </c>
      <c r="E120" s="40"/>
      <c r="F120" s="40"/>
      <c r="G120" s="40"/>
      <c r="H120" s="40"/>
      <c r="I120" s="43"/>
      <c r="J120" s="43"/>
      <c r="K120" s="43"/>
      <c r="L120" s="44"/>
    </row>
    <row r="121" spans="2:12" ht="18" customHeight="1">
      <c r="B121" s="52" t="s">
        <v>18</v>
      </c>
      <c r="C121" s="52" t="s">
        <v>41</v>
      </c>
      <c r="D121" s="38" t="s">
        <v>6</v>
      </c>
      <c r="E121" s="6">
        <f>E123+E124+E125+E126</f>
        <v>0</v>
      </c>
      <c r="F121" s="6">
        <f>F123+F124+F125+F126</f>
        <v>0</v>
      </c>
      <c r="G121" s="6">
        <f t="shared" ref="G121:H121" si="47">G123+G124+G125+G126</f>
        <v>0</v>
      </c>
      <c r="H121" s="6">
        <f t="shared" si="47"/>
        <v>0</v>
      </c>
      <c r="I121" s="41">
        <f t="shared" ref="I121" si="48">I123+I124+I125+I126</f>
        <v>0</v>
      </c>
      <c r="J121" s="41"/>
      <c r="K121" s="41"/>
      <c r="L121" s="42">
        <f>E121+F121+G121+H121+I121</f>
        <v>0</v>
      </c>
    </row>
    <row r="122" spans="2:12" ht="18" customHeight="1">
      <c r="B122" s="52"/>
      <c r="C122" s="52"/>
      <c r="D122" s="38" t="s">
        <v>7</v>
      </c>
      <c r="E122" s="40"/>
      <c r="F122" s="40"/>
      <c r="G122" s="40"/>
      <c r="H122" s="40"/>
      <c r="I122" s="43"/>
      <c r="J122" s="43"/>
      <c r="K122" s="43"/>
      <c r="L122" s="44"/>
    </row>
    <row r="123" spans="2:12" ht="18" customHeight="1">
      <c r="B123" s="52"/>
      <c r="C123" s="52"/>
      <c r="D123" s="38" t="s">
        <v>8</v>
      </c>
      <c r="E123" s="40">
        <v>0</v>
      </c>
      <c r="F123" s="40">
        <v>0</v>
      </c>
      <c r="G123" s="40">
        <v>0</v>
      </c>
      <c r="H123" s="40">
        <v>0</v>
      </c>
      <c r="I123" s="43">
        <v>0</v>
      </c>
      <c r="J123" s="43"/>
      <c r="K123" s="43"/>
      <c r="L123" s="44">
        <f>E123+F123+G123+H123+I123</f>
        <v>0</v>
      </c>
    </row>
    <row r="124" spans="2:12" ht="18" customHeight="1">
      <c r="B124" s="53"/>
      <c r="C124" s="53"/>
      <c r="D124" s="38" t="s">
        <v>14</v>
      </c>
      <c r="E124" s="40"/>
      <c r="F124" s="40">
        <v>0</v>
      </c>
      <c r="G124" s="40">
        <v>0</v>
      </c>
      <c r="H124" s="40">
        <v>0</v>
      </c>
      <c r="I124" s="43">
        <v>0</v>
      </c>
      <c r="J124" s="43"/>
      <c r="K124" s="43"/>
      <c r="L124" s="44">
        <f t="shared" ref="L124:L126" si="49">E124+F124+G124+H124+I124</f>
        <v>0</v>
      </c>
    </row>
    <row r="125" spans="2:12" ht="18" customHeight="1">
      <c r="B125" s="53"/>
      <c r="C125" s="53"/>
      <c r="D125" s="38" t="s">
        <v>9</v>
      </c>
      <c r="E125" s="40"/>
      <c r="F125" s="40">
        <v>0</v>
      </c>
      <c r="G125" s="40">
        <v>0</v>
      </c>
      <c r="H125" s="40">
        <v>0</v>
      </c>
      <c r="I125" s="43">
        <v>0</v>
      </c>
      <c r="J125" s="43"/>
      <c r="K125" s="43"/>
      <c r="L125" s="44">
        <f t="shared" si="49"/>
        <v>0</v>
      </c>
    </row>
    <row r="126" spans="2:12" ht="18" customHeight="1">
      <c r="B126" s="53"/>
      <c r="C126" s="53"/>
      <c r="D126" s="38" t="s">
        <v>10</v>
      </c>
      <c r="E126" s="40"/>
      <c r="F126" s="40">
        <v>0</v>
      </c>
      <c r="G126" s="40">
        <v>0</v>
      </c>
      <c r="H126" s="40">
        <v>0</v>
      </c>
      <c r="I126" s="43">
        <v>0</v>
      </c>
      <c r="J126" s="43"/>
      <c r="K126" s="43"/>
      <c r="L126" s="44">
        <f t="shared" si="49"/>
        <v>0</v>
      </c>
    </row>
    <row r="127" spans="2:12" ht="18" customHeight="1">
      <c r="B127" s="53"/>
      <c r="C127" s="53"/>
      <c r="D127" s="38" t="s">
        <v>11</v>
      </c>
      <c r="E127" s="40"/>
      <c r="F127" s="40"/>
      <c r="G127" s="40"/>
      <c r="H127" s="40"/>
      <c r="I127" s="43"/>
      <c r="J127" s="43"/>
      <c r="K127" s="43"/>
      <c r="L127" s="44"/>
    </row>
    <row r="128" spans="2:12" ht="15.75" customHeight="1">
      <c r="B128" s="54" t="s">
        <v>57</v>
      </c>
      <c r="C128" s="54" t="s">
        <v>58</v>
      </c>
      <c r="D128" s="38" t="s">
        <v>6</v>
      </c>
      <c r="E128" s="6">
        <f t="shared" ref="E128:K128" si="50">E130+E131+E132+E133</f>
        <v>0</v>
      </c>
      <c r="F128" s="6">
        <f t="shared" si="50"/>
        <v>0</v>
      </c>
      <c r="G128" s="6">
        <f t="shared" si="50"/>
        <v>0</v>
      </c>
      <c r="H128" s="6">
        <f t="shared" si="50"/>
        <v>0</v>
      </c>
      <c r="I128" s="41">
        <f t="shared" si="50"/>
        <v>0</v>
      </c>
      <c r="J128" s="41">
        <f t="shared" si="50"/>
        <v>0</v>
      </c>
      <c r="K128" s="41">
        <f t="shared" si="50"/>
        <v>0</v>
      </c>
      <c r="L128" s="42">
        <f>E128+F128+G128+H128+I128+J128+K128</f>
        <v>0</v>
      </c>
    </row>
    <row r="129" spans="2:12" ht="15.75" customHeight="1">
      <c r="B129" s="54"/>
      <c r="C129" s="54"/>
      <c r="D129" s="38" t="s">
        <v>7</v>
      </c>
      <c r="E129" s="40"/>
      <c r="F129" s="40"/>
      <c r="G129" s="40"/>
      <c r="H129" s="40"/>
      <c r="I129" s="43"/>
      <c r="J129" s="43"/>
      <c r="K129" s="43"/>
      <c r="L129" s="44"/>
    </row>
    <row r="130" spans="2:12" ht="15.75" customHeight="1">
      <c r="B130" s="54"/>
      <c r="C130" s="54"/>
      <c r="D130" s="38" t="s">
        <v>8</v>
      </c>
      <c r="E130" s="40">
        <f>E137+E144</f>
        <v>0</v>
      </c>
      <c r="F130" s="40">
        <f t="shared" ref="F130:I130" si="51">F137+F144</f>
        <v>0</v>
      </c>
      <c r="G130" s="40">
        <f t="shared" si="51"/>
        <v>0</v>
      </c>
      <c r="H130" s="40">
        <f t="shared" si="51"/>
        <v>0</v>
      </c>
      <c r="I130" s="43">
        <f t="shared" si="51"/>
        <v>0</v>
      </c>
      <c r="J130" s="43"/>
      <c r="K130" s="43"/>
      <c r="L130" s="44">
        <f>E130+F130+G130+H130+I130</f>
        <v>0</v>
      </c>
    </row>
    <row r="131" spans="2:12" ht="15.75" customHeight="1">
      <c r="B131" s="54"/>
      <c r="C131" s="54"/>
      <c r="D131" s="38" t="s">
        <v>14</v>
      </c>
      <c r="E131" s="40"/>
      <c r="F131" s="40"/>
      <c r="G131" s="40"/>
      <c r="H131" s="40"/>
      <c r="I131" s="43">
        <f t="shared" ref="I131:K131" si="52">I135</f>
        <v>0</v>
      </c>
      <c r="J131" s="43">
        <f t="shared" si="52"/>
        <v>0</v>
      </c>
      <c r="K131" s="43">
        <f t="shared" si="52"/>
        <v>0</v>
      </c>
      <c r="L131" s="44">
        <f>E131+F131+G131+H131+I131+J131+K131</f>
        <v>0</v>
      </c>
    </row>
    <row r="132" spans="2:12" ht="15.75" customHeight="1">
      <c r="B132" s="54"/>
      <c r="C132" s="54"/>
      <c r="D132" s="38" t="s">
        <v>9</v>
      </c>
      <c r="E132" s="40">
        <f t="shared" ref="E132:I133" si="53">E139+E146</f>
        <v>0</v>
      </c>
      <c r="F132" s="40">
        <f t="shared" si="53"/>
        <v>0</v>
      </c>
      <c r="G132" s="40">
        <f t="shared" si="53"/>
        <v>0</v>
      </c>
      <c r="H132" s="40">
        <f t="shared" si="53"/>
        <v>0</v>
      </c>
      <c r="I132" s="43">
        <f t="shared" si="53"/>
        <v>0</v>
      </c>
      <c r="J132" s="43"/>
      <c r="K132" s="43"/>
      <c r="L132" s="44">
        <f t="shared" ref="L132:L133" si="54">E132+F132+G132+H132+I132</f>
        <v>0</v>
      </c>
    </row>
    <row r="133" spans="2:12" ht="15.75" customHeight="1">
      <c r="B133" s="54"/>
      <c r="C133" s="54"/>
      <c r="D133" s="38" t="s">
        <v>10</v>
      </c>
      <c r="E133" s="40"/>
      <c r="F133" s="40">
        <f t="shared" ref="F133:H133" si="55">F140+F147</f>
        <v>0</v>
      </c>
      <c r="G133" s="40">
        <f t="shared" si="55"/>
        <v>0</v>
      </c>
      <c r="H133" s="40">
        <f t="shared" si="55"/>
        <v>0</v>
      </c>
      <c r="I133" s="43">
        <f t="shared" si="53"/>
        <v>0</v>
      </c>
      <c r="J133" s="43"/>
      <c r="K133" s="43"/>
      <c r="L133" s="44">
        <f t="shared" si="54"/>
        <v>0</v>
      </c>
    </row>
    <row r="134" spans="2:12" ht="15.75" customHeight="1">
      <c r="B134" s="56"/>
      <c r="C134" s="54"/>
      <c r="D134" s="38" t="s">
        <v>11</v>
      </c>
      <c r="E134" s="13"/>
      <c r="F134" s="13"/>
      <c r="G134" s="13"/>
      <c r="H134" s="13"/>
      <c r="I134" s="51"/>
      <c r="J134" s="51"/>
      <c r="K134" s="51"/>
      <c r="L134" s="51"/>
    </row>
    <row r="135" spans="2:12" ht="17.45" customHeight="1">
      <c r="B135" s="52" t="s">
        <v>15</v>
      </c>
      <c r="C135" s="52" t="s">
        <v>59</v>
      </c>
      <c r="D135" s="38" t="s">
        <v>6</v>
      </c>
      <c r="E135" s="6">
        <f>E137+E138+E139+E140</f>
        <v>0</v>
      </c>
      <c r="F135" s="6">
        <f>F137+F138+F139+F140</f>
        <v>0</v>
      </c>
      <c r="G135" s="6">
        <f>G138</f>
        <v>0</v>
      </c>
      <c r="H135" s="6">
        <f>H138</f>
        <v>0</v>
      </c>
      <c r="I135" s="41">
        <f>I138</f>
        <v>0</v>
      </c>
      <c r="J135" s="41">
        <f>J138</f>
        <v>0</v>
      </c>
      <c r="K135" s="41">
        <f>K138</f>
        <v>0</v>
      </c>
      <c r="L135" s="42">
        <f>E135+F135+G135+H135+I135+J135+K135</f>
        <v>0</v>
      </c>
    </row>
    <row r="136" spans="2:12" ht="17.45" customHeight="1">
      <c r="B136" s="52"/>
      <c r="C136" s="52"/>
      <c r="D136" s="38" t="s">
        <v>7</v>
      </c>
      <c r="E136" s="40"/>
      <c r="F136" s="40"/>
      <c r="G136" s="40"/>
      <c r="H136" s="40"/>
      <c r="I136" s="43"/>
      <c r="J136" s="43"/>
      <c r="K136" s="43"/>
      <c r="L136" s="44"/>
    </row>
    <row r="137" spans="2:12" ht="17.45" customHeight="1">
      <c r="B137" s="52"/>
      <c r="C137" s="52"/>
      <c r="D137" s="38" t="s">
        <v>8</v>
      </c>
      <c r="E137" s="40">
        <v>0</v>
      </c>
      <c r="F137" s="40">
        <v>0</v>
      </c>
      <c r="G137" s="40">
        <v>0</v>
      </c>
      <c r="H137" s="40">
        <v>0</v>
      </c>
      <c r="I137" s="43">
        <v>0</v>
      </c>
      <c r="J137" s="43"/>
      <c r="K137" s="43"/>
      <c r="L137" s="44">
        <f>E137+F137+G137+H137+I137</f>
        <v>0</v>
      </c>
    </row>
    <row r="138" spans="2:12" ht="17.45" customHeight="1">
      <c r="B138" s="52"/>
      <c r="C138" s="52"/>
      <c r="D138" s="38" t="s">
        <v>14</v>
      </c>
      <c r="E138" s="40"/>
      <c r="F138" s="40"/>
      <c r="G138" s="40"/>
      <c r="H138" s="40"/>
      <c r="I138" s="43"/>
      <c r="J138" s="43"/>
      <c r="K138" s="43"/>
      <c r="L138" s="44">
        <f>E138+F138+G138+H138+I138+J138+K138</f>
        <v>0</v>
      </c>
    </row>
    <row r="139" spans="2:12" ht="17.45" customHeight="1">
      <c r="B139" s="52"/>
      <c r="C139" s="52"/>
      <c r="D139" s="38" t="s">
        <v>40</v>
      </c>
      <c r="E139" s="40">
        <v>0</v>
      </c>
      <c r="F139" s="40">
        <v>0</v>
      </c>
      <c r="G139" s="40">
        <v>0</v>
      </c>
      <c r="H139" s="40"/>
      <c r="I139" s="43">
        <v>0</v>
      </c>
      <c r="J139" s="43"/>
      <c r="K139" s="43"/>
      <c r="L139" s="44">
        <f t="shared" ref="L139:L140" si="56">E139+F139+G139+H139+I139</f>
        <v>0</v>
      </c>
    </row>
    <row r="140" spans="2:12" ht="17.45" customHeight="1">
      <c r="B140" s="52"/>
      <c r="C140" s="52"/>
      <c r="D140" s="38" t="s">
        <v>10</v>
      </c>
      <c r="E140" s="40"/>
      <c r="F140" s="40">
        <v>0</v>
      </c>
      <c r="G140" s="40">
        <v>0</v>
      </c>
      <c r="H140" s="40">
        <v>0</v>
      </c>
      <c r="I140" s="43">
        <v>0</v>
      </c>
      <c r="J140" s="43"/>
      <c r="K140" s="43"/>
      <c r="L140" s="44">
        <f t="shared" si="56"/>
        <v>0</v>
      </c>
    </row>
    <row r="141" spans="2:12" ht="17.45" customHeight="1">
      <c r="B141" s="52"/>
      <c r="C141" s="52"/>
      <c r="D141" s="38" t="s">
        <v>11</v>
      </c>
      <c r="E141" s="40"/>
      <c r="F141" s="40"/>
      <c r="G141" s="40"/>
      <c r="H141" s="40"/>
      <c r="I141" s="43"/>
      <c r="J141" s="43"/>
      <c r="K141" s="43"/>
      <c r="L141" s="44"/>
    </row>
    <row r="142" spans="2:12" ht="18" customHeight="1">
      <c r="B142" s="52" t="s">
        <v>18</v>
      </c>
      <c r="C142" s="52" t="s">
        <v>60</v>
      </c>
      <c r="D142" s="38" t="s">
        <v>6</v>
      </c>
      <c r="E142" s="6">
        <f>E144+E145+E146+E147</f>
        <v>0</v>
      </c>
      <c r="F142" s="6">
        <f>F144+F145+F146+F147</f>
        <v>0</v>
      </c>
      <c r="G142" s="6">
        <f t="shared" ref="G142:I142" si="57">G144+G145+G146+G147</f>
        <v>0</v>
      </c>
      <c r="H142" s="6">
        <f t="shared" si="57"/>
        <v>0</v>
      </c>
      <c r="I142" s="41">
        <f t="shared" si="57"/>
        <v>0</v>
      </c>
      <c r="J142" s="41"/>
      <c r="K142" s="41"/>
      <c r="L142" s="42">
        <f>E142+F142+G142+H142+I142</f>
        <v>0</v>
      </c>
    </row>
    <row r="143" spans="2:12" ht="18" customHeight="1">
      <c r="B143" s="52"/>
      <c r="C143" s="52"/>
      <c r="D143" s="38" t="s">
        <v>7</v>
      </c>
      <c r="E143" s="40"/>
      <c r="F143" s="40"/>
      <c r="G143" s="40"/>
      <c r="H143" s="40"/>
      <c r="I143" s="43"/>
      <c r="J143" s="43"/>
      <c r="K143" s="43"/>
      <c r="L143" s="44"/>
    </row>
    <row r="144" spans="2:12" ht="18" customHeight="1">
      <c r="B144" s="52"/>
      <c r="C144" s="52"/>
      <c r="D144" s="38" t="s">
        <v>8</v>
      </c>
      <c r="E144" s="40">
        <v>0</v>
      </c>
      <c r="F144" s="40">
        <v>0</v>
      </c>
      <c r="G144" s="40">
        <v>0</v>
      </c>
      <c r="H144" s="40">
        <v>0</v>
      </c>
      <c r="I144" s="43">
        <v>0</v>
      </c>
      <c r="J144" s="43"/>
      <c r="K144" s="43"/>
      <c r="L144" s="44">
        <f>E144+F144+G144+H144+I144</f>
        <v>0</v>
      </c>
    </row>
    <row r="145" spans="2:12" ht="18" customHeight="1">
      <c r="B145" s="53"/>
      <c r="C145" s="53"/>
      <c r="D145" s="38" t="s">
        <v>14</v>
      </c>
      <c r="E145" s="40"/>
      <c r="F145" s="40">
        <v>0</v>
      </c>
      <c r="G145" s="40">
        <v>0</v>
      </c>
      <c r="H145" s="40">
        <v>0</v>
      </c>
      <c r="I145" s="43">
        <v>0</v>
      </c>
      <c r="J145" s="43"/>
      <c r="K145" s="43"/>
      <c r="L145" s="44">
        <f t="shared" ref="L145:L147" si="58">E145+F145+G145+H145+I145</f>
        <v>0</v>
      </c>
    </row>
    <row r="146" spans="2:12" ht="18" customHeight="1">
      <c r="B146" s="53"/>
      <c r="C146" s="53"/>
      <c r="D146" s="38" t="s">
        <v>9</v>
      </c>
      <c r="E146" s="40"/>
      <c r="F146" s="40">
        <v>0</v>
      </c>
      <c r="G146" s="40">
        <v>0</v>
      </c>
      <c r="H146" s="40">
        <v>0</v>
      </c>
      <c r="I146" s="43">
        <v>0</v>
      </c>
      <c r="J146" s="43"/>
      <c r="K146" s="43"/>
      <c r="L146" s="44">
        <f t="shared" si="58"/>
        <v>0</v>
      </c>
    </row>
    <row r="147" spans="2:12" ht="18" customHeight="1">
      <c r="B147" s="53"/>
      <c r="C147" s="53"/>
      <c r="D147" s="38" t="s">
        <v>10</v>
      </c>
      <c r="E147" s="40"/>
      <c r="F147" s="40">
        <v>0</v>
      </c>
      <c r="G147" s="40">
        <v>0</v>
      </c>
      <c r="H147" s="40">
        <v>0</v>
      </c>
      <c r="I147" s="43">
        <v>0</v>
      </c>
      <c r="J147" s="43"/>
      <c r="K147" s="43"/>
      <c r="L147" s="44">
        <f t="shared" si="58"/>
        <v>0</v>
      </c>
    </row>
    <row r="148" spans="2:12" ht="18" customHeight="1">
      <c r="B148" s="53"/>
      <c r="C148" s="53"/>
      <c r="D148" s="38" t="s">
        <v>11</v>
      </c>
      <c r="E148" s="40"/>
      <c r="F148" s="40"/>
      <c r="G148" s="40"/>
      <c r="H148" s="40"/>
      <c r="I148" s="43"/>
      <c r="J148" s="43"/>
      <c r="K148" s="43"/>
      <c r="L148" s="44"/>
    </row>
    <row r="149" spans="2:12" ht="16.5">
      <c r="B149" s="14"/>
    </row>
    <row r="150" spans="2:12" ht="16.5">
      <c r="B150" s="14"/>
    </row>
    <row r="151" spans="2:12" ht="16.5">
      <c r="B151" s="14"/>
    </row>
    <row r="152" spans="2:12" ht="17.45" customHeight="1">
      <c r="B152" s="2" t="s">
        <v>65</v>
      </c>
      <c r="C152" s="15"/>
      <c r="D152" s="15"/>
      <c r="E152" s="15"/>
      <c r="F152" s="15"/>
      <c r="G152" s="15"/>
    </row>
    <row r="153" spans="2:12" ht="15.75">
      <c r="B153" s="2" t="s">
        <v>42</v>
      </c>
      <c r="C153" s="15"/>
      <c r="D153" s="15" t="s">
        <v>66</v>
      </c>
      <c r="E153" s="15"/>
      <c r="F153" s="16" t="s">
        <v>55</v>
      </c>
      <c r="G153" s="15"/>
    </row>
    <row r="154" spans="2:12" ht="15.75">
      <c r="B154" s="15"/>
      <c r="C154" s="15"/>
      <c r="D154" s="15"/>
      <c r="E154" s="15"/>
      <c r="F154" s="15"/>
      <c r="G154" s="15"/>
    </row>
    <row r="155" spans="2:12" ht="15.75">
      <c r="B155" s="15"/>
      <c r="C155" s="15"/>
      <c r="D155" s="15"/>
      <c r="E155" s="15"/>
      <c r="F155" s="15"/>
      <c r="G155" s="15"/>
    </row>
  </sheetData>
  <mergeCells count="68">
    <mergeCell ref="I3:L3"/>
    <mergeCell ref="I4:L4"/>
    <mergeCell ref="J61:J62"/>
    <mergeCell ref="D61:D62"/>
    <mergeCell ref="I61:I62"/>
    <mergeCell ref="E61:E62"/>
    <mergeCell ref="F61:F62"/>
    <mergeCell ref="G61:G62"/>
    <mergeCell ref="H61:H62"/>
    <mergeCell ref="D12:D13"/>
    <mergeCell ref="B50:B56"/>
    <mergeCell ref="C50:C56"/>
    <mergeCell ref="B43:B49"/>
    <mergeCell ref="C72:C78"/>
    <mergeCell ref="B65:B71"/>
    <mergeCell ref="A79:A85"/>
    <mergeCell ref="A86:A92"/>
    <mergeCell ref="A15:A21"/>
    <mergeCell ref="A22:A28"/>
    <mergeCell ref="A29:A35"/>
    <mergeCell ref="A36:A42"/>
    <mergeCell ref="A43:A49"/>
    <mergeCell ref="A50:A56"/>
    <mergeCell ref="A57:A64"/>
    <mergeCell ref="A65:A71"/>
    <mergeCell ref="A72:A78"/>
    <mergeCell ref="A12:A13"/>
    <mergeCell ref="B12:B13"/>
    <mergeCell ref="B142:B148"/>
    <mergeCell ref="C142:C148"/>
    <mergeCell ref="C12:C13"/>
    <mergeCell ref="B15:B21"/>
    <mergeCell ref="B121:B127"/>
    <mergeCell ref="C121:C127"/>
    <mergeCell ref="B22:B28"/>
    <mergeCell ref="C22:C28"/>
    <mergeCell ref="B114:B120"/>
    <mergeCell ref="C114:C120"/>
    <mergeCell ref="C107:C113"/>
    <mergeCell ref="C100:C106"/>
    <mergeCell ref="B107:B113"/>
    <mergeCell ref="C86:C92"/>
    <mergeCell ref="I1:L1"/>
    <mergeCell ref="I2:L2"/>
    <mergeCell ref="B128:B134"/>
    <mergeCell ref="C128:C134"/>
    <mergeCell ref="C57:C64"/>
    <mergeCell ref="B57:B64"/>
    <mergeCell ref="C43:C49"/>
    <mergeCell ref="C15:C21"/>
    <mergeCell ref="B36:B42"/>
    <mergeCell ref="K61:K62"/>
    <mergeCell ref="E12:L12"/>
    <mergeCell ref="B11:L11"/>
    <mergeCell ref="C29:C35"/>
    <mergeCell ref="L61:L62"/>
    <mergeCell ref="C36:C42"/>
    <mergeCell ref="B29:B35"/>
    <mergeCell ref="B135:B141"/>
    <mergeCell ref="C135:C141"/>
    <mergeCell ref="B93:B99"/>
    <mergeCell ref="B79:B85"/>
    <mergeCell ref="C65:C71"/>
    <mergeCell ref="C79:C85"/>
    <mergeCell ref="B72:B78"/>
    <mergeCell ref="C93:C99"/>
    <mergeCell ref="B100:B106"/>
    <mergeCell ref="B86:B92"/>
  </mergeCells>
  <pageMargins left="0.31496062992125984" right="0.31496062992125984" top="0.35433070866141736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2018-10-02T01:25:35Z</dcterms:modified>
</cp:coreProperties>
</file>