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ксана\Desktop\МПА по городской среде\"/>
    </mc:Choice>
  </mc:AlternateContent>
  <bookViews>
    <workbookView xWindow="240" yWindow="105" windowWidth="18195" windowHeight="79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52511"/>
</workbook>
</file>

<file path=xl/calcChain.xml><?xml version="1.0" encoding="utf-8"?>
<calcChain xmlns="http://schemas.openxmlformats.org/spreadsheetml/2006/main">
  <c r="I8" i="1" l="1"/>
  <c r="I9" i="1"/>
  <c r="I11" i="1"/>
  <c r="I12" i="1"/>
  <c r="I13" i="1"/>
  <c r="I15" i="1"/>
  <c r="I16" i="1"/>
  <c r="I18" i="1"/>
  <c r="I21" i="1"/>
  <c r="I26" i="1"/>
  <c r="I28" i="1"/>
  <c r="E8" i="1" l="1"/>
  <c r="J13" i="1" l="1"/>
  <c r="F13" i="1"/>
  <c r="E13" i="1" s="1"/>
  <c r="H13" i="1" l="1"/>
  <c r="E9" i="1"/>
  <c r="K9" i="1"/>
  <c r="J15" i="1"/>
  <c r="F15" i="1" s="1"/>
  <c r="E15" i="1" s="1"/>
  <c r="G15" i="1" s="1"/>
  <c r="H15" i="1" s="1"/>
  <c r="F20" i="1"/>
  <c r="E20" i="1" s="1"/>
  <c r="F10" i="1"/>
  <c r="E10" i="1" s="1"/>
  <c r="J11" i="1"/>
  <c r="F11" i="1" s="1"/>
  <c r="E11" i="1" s="1"/>
  <c r="J16" i="1"/>
  <c r="F16" i="1" s="1"/>
  <c r="E16" i="1" s="1"/>
  <c r="G16" i="1" s="1"/>
  <c r="H16" i="1" s="1"/>
  <c r="F17" i="1"/>
  <c r="E17" i="1" s="1"/>
  <c r="J18" i="1"/>
  <c r="F18" i="1" s="1"/>
  <c r="E18" i="1" s="1"/>
  <c r="G18" i="1" s="1"/>
  <c r="H18" i="1" s="1"/>
  <c r="F24" i="1"/>
  <c r="E24" i="1" s="1"/>
  <c r="F22" i="1"/>
  <c r="E22" i="1" s="1"/>
  <c r="J26" i="1"/>
  <c r="F26" i="1" s="1"/>
  <c r="E26" i="1" s="1"/>
  <c r="G26" i="1" s="1"/>
  <c r="H26" i="1" s="1"/>
  <c r="F27" i="1"/>
  <c r="E27" i="1" s="1"/>
  <c r="J28" i="1"/>
  <c r="F28" i="1" s="1"/>
  <c r="E28" i="1" s="1"/>
  <c r="G28" i="1" s="1"/>
  <c r="H28" i="1" s="1"/>
  <c r="F29" i="1"/>
  <c r="E29" i="1" s="1"/>
  <c r="J8" i="1"/>
  <c r="F8" i="1" s="1"/>
  <c r="K21" i="1"/>
  <c r="F21" i="1" s="1"/>
  <c r="E21" i="1" s="1"/>
  <c r="G21" i="1" s="1"/>
  <c r="H21" i="1" s="1"/>
  <c r="K12" i="1"/>
  <c r="F12" i="1" s="1"/>
  <c r="E12" i="1" s="1"/>
  <c r="G8" i="1" l="1"/>
  <c r="H8" i="1" s="1"/>
  <c r="G22" i="1"/>
  <c r="G27" i="1"/>
  <c r="G12" i="1"/>
  <c r="H12" i="1" s="1"/>
  <c r="G11" i="1"/>
  <c r="H11" i="1" s="1"/>
  <c r="E30" i="1"/>
  <c r="D30" i="1"/>
  <c r="J30" i="1" l="1"/>
  <c r="K30" i="1"/>
  <c r="I30" i="1"/>
  <c r="F30" i="1"/>
</calcChain>
</file>

<file path=xl/sharedStrings.xml><?xml version="1.0" encoding="utf-8"?>
<sst xmlns="http://schemas.openxmlformats.org/spreadsheetml/2006/main" count="41" uniqueCount="39">
  <si>
    <t>№ п/п</t>
  </si>
  <si>
    <t>Адрес дворовой территории</t>
  </si>
  <si>
    <t>№ локально-сметного расчета</t>
  </si>
  <si>
    <t xml:space="preserve">федеральный </t>
  </si>
  <si>
    <t xml:space="preserve">краевой </t>
  </si>
  <si>
    <t xml:space="preserve">местный </t>
  </si>
  <si>
    <t>средства заинтересованных лиц  по минимальному перечню работ (2 %)</t>
  </si>
  <si>
    <t>средства заинтересованных лиц  по дополнительному  перечню работ (20 %)</t>
  </si>
  <si>
    <t>Распределение по источникам финансирования</t>
  </si>
  <si>
    <t>г. Шарыпово, мкр 3-й, д. 3</t>
  </si>
  <si>
    <t>г. Шарыпово, мкр Пионерный, д. 154</t>
  </si>
  <si>
    <t>г. Шарыпово, мкр 2-й, д. 1/19</t>
  </si>
  <si>
    <t>г. Шарыпово, мкр 5-й, д. 2</t>
  </si>
  <si>
    <t>г. Шарыпово, мкр 3-й, д. 27</t>
  </si>
  <si>
    <t>г. Шарыпово, мкр Пионерный, д. 1А</t>
  </si>
  <si>
    <t>г. Шарыпово, мкр Пионерный, д. 1</t>
  </si>
  <si>
    <t>г. Шарыпово, мкр Пионерный, д. 19</t>
  </si>
  <si>
    <t>г. Шарыпово, мкр 5-й, д. 1</t>
  </si>
  <si>
    <t>г. Шарыпово, мкр 6-й, д. 17</t>
  </si>
  <si>
    <t>г. Шарыпово, мкр 2-й, д. 1/13</t>
  </si>
  <si>
    <t>рп. Дубинино, пер. Молодежный,3</t>
  </si>
  <si>
    <t>Итого:</t>
  </si>
  <si>
    <t>1а</t>
  </si>
  <si>
    <t>5а</t>
  </si>
  <si>
    <t>3а</t>
  </si>
  <si>
    <t>Субсидии краевого и федерального</t>
  </si>
  <si>
    <t>рп. Дубинино, ул Комсомольская, д. 34</t>
  </si>
  <si>
    <t>рп. Дубинино, ул Комсомольская, д. 30</t>
  </si>
  <si>
    <t>рп. Дубинино, ул 9 Мая, д. 15</t>
  </si>
  <si>
    <t>разница</t>
  </si>
  <si>
    <t>автомобильная парковка</t>
  </si>
  <si>
    <t>Общая сумма субсидий</t>
  </si>
  <si>
    <t>ПАО "Красноярскэнергосбыт" ИНН 2466132221</t>
  </si>
  <si>
    <t>ООО "ПЖКХ" ИНН 2459012565</t>
  </si>
  <si>
    <t>ООО УК "Вера" ИНН 2459018006</t>
  </si>
  <si>
    <t>ООО "УК  "Восточная" ИНН 2459019320</t>
  </si>
  <si>
    <t>ООО "ДРЭУ" ИНН 2459012163</t>
  </si>
  <si>
    <t xml:space="preserve">Распределение субсидий юридическим лицам (управляющим организациям) в целях финансового обеспечения (возмещения) затрат в связи с проведением работ по благоустройству дворовых территорий многоквартирных домов 
</t>
  </si>
  <si>
    <t>Приложение №1 к Распоряжению Администрации г.Шарыпово от_ 23.05.2017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</si>
</sst>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3" fontId="0" fillId="0" borderId="0" xfId="0" applyNumberFormat="1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justify" vertical="center"/>
      <protection locked="0"/>
    </xf>
    <xf numFmtId="3" fontId="3" fillId="0" borderId="5" xfId="0" applyNumberFormat="1" applyFont="1" applyBorder="1" applyAlignment="1"/>
    <xf numFmtId="0" fontId="5" fillId="0" borderId="1" xfId="1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3" fontId="6" fillId="0" borderId="1" xfId="0" applyNumberFormat="1" applyFont="1" applyFill="1" applyBorder="1"/>
    <xf numFmtId="3" fontId="6" fillId="0" borderId="3" xfId="0" applyNumberFormat="1" applyFont="1" applyFill="1" applyBorder="1"/>
    <xf numFmtId="0" fontId="7" fillId="0" borderId="0" xfId="0" applyFont="1"/>
    <xf numFmtId="3" fontId="6" fillId="0" borderId="5" xfId="0" applyNumberFormat="1" applyFont="1" applyFill="1" applyBorder="1"/>
    <xf numFmtId="3" fontId="8" fillId="0" borderId="1" xfId="0" applyNumberFormat="1" applyFont="1" applyFill="1" applyBorder="1"/>
    <xf numFmtId="3" fontId="3" fillId="0" borderId="9" xfId="0" applyNumberFormat="1" applyFont="1" applyBorder="1"/>
    <xf numFmtId="3" fontId="3" fillId="0" borderId="3" xfId="0" applyNumberFormat="1" applyFont="1" applyBorder="1"/>
    <xf numFmtId="0" fontId="4" fillId="0" borderId="25" xfId="0" applyFont="1" applyBorder="1" applyAlignment="1">
      <alignment horizontal="center" vertical="center"/>
    </xf>
    <xf numFmtId="3" fontId="3" fillId="0" borderId="5" xfId="0" applyNumberFormat="1" applyFont="1" applyFill="1" applyBorder="1"/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1" xfId="0" applyBorder="1"/>
    <xf numFmtId="0" fontId="8" fillId="0" borderId="1" xfId="1" applyFont="1" applyFill="1" applyBorder="1" applyAlignment="1" applyProtection="1">
      <alignment horizontal="justify" vertical="center"/>
      <protection locked="0"/>
    </xf>
    <xf numFmtId="0" fontId="6" fillId="0" borderId="27" xfId="0" applyFont="1" applyBorder="1" applyAlignment="1">
      <alignment horizontal="left" vertical="center"/>
    </xf>
    <xf numFmtId="0" fontId="8" fillId="0" borderId="27" xfId="1" applyFont="1" applyFill="1" applyBorder="1" applyAlignment="1" applyProtection="1">
      <alignment horizontal="justify" vertical="center"/>
      <protection locked="0"/>
    </xf>
    <xf numFmtId="0" fontId="4" fillId="0" borderId="5" xfId="0" applyFont="1" applyBorder="1" applyAlignment="1">
      <alignment horizontal="center" vertical="center"/>
    </xf>
    <xf numFmtId="3" fontId="0" fillId="0" borderId="1" xfId="0" applyNumberFormat="1" applyBorder="1"/>
    <xf numFmtId="4" fontId="0" fillId="0" borderId="0" xfId="0" applyNumberFormat="1"/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90" zoomScaleNormal="90" zoomScaleSheetLayoutView="90" workbookViewId="0">
      <selection activeCell="J3" sqref="J3"/>
    </sheetView>
  </sheetViews>
  <sheetFormatPr defaultRowHeight="15" x14ac:dyDescent="0.25"/>
  <cols>
    <col min="1" max="1" width="6.5703125" customWidth="1"/>
    <col min="2" max="2" width="56.5703125" customWidth="1"/>
    <col min="3" max="3" width="11.85546875" hidden="1" customWidth="1"/>
    <col min="4" max="4" width="20" customWidth="1"/>
    <col min="5" max="5" width="17.7109375" hidden="1" customWidth="1"/>
    <col min="6" max="6" width="1.140625" hidden="1" customWidth="1"/>
    <col min="7" max="7" width="20.28515625" customWidth="1"/>
    <col min="8" max="9" width="18.140625" customWidth="1"/>
    <col min="10" max="10" width="17.140625" customWidth="1"/>
    <col min="11" max="11" width="14.5703125" customWidth="1"/>
    <col min="12" max="12" width="11.140625" customWidth="1"/>
    <col min="13" max="13" width="15" customWidth="1"/>
    <col min="14" max="14" width="13.5703125" customWidth="1"/>
    <col min="15" max="15" width="15.28515625" customWidth="1"/>
    <col min="16" max="16" width="13" customWidth="1"/>
    <col min="17" max="17" width="12.85546875" customWidth="1"/>
    <col min="19" max="19" width="12.140625" customWidth="1"/>
  </cols>
  <sheetData>
    <row r="1" spans="1:16" ht="22.5" customHeight="1" x14ac:dyDescent="0.25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6" ht="54.75" customHeight="1" x14ac:dyDescent="0.2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ht="21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6" s="1" customFormat="1" ht="44.25" customHeight="1" x14ac:dyDescent="0.25">
      <c r="A4" s="48" t="s">
        <v>0</v>
      </c>
      <c r="B4" s="46" t="s">
        <v>1</v>
      </c>
      <c r="C4" s="46" t="s">
        <v>2</v>
      </c>
      <c r="D4" s="46" t="s">
        <v>31</v>
      </c>
      <c r="E4" s="46" t="s">
        <v>25</v>
      </c>
      <c r="F4" s="46" t="s">
        <v>29</v>
      </c>
      <c r="G4" s="42" t="s">
        <v>8</v>
      </c>
      <c r="H4" s="43"/>
      <c r="I4" s="43"/>
      <c r="J4" s="43"/>
      <c r="K4" s="44"/>
    </row>
    <row r="5" spans="1:16" s="1" customFormat="1" ht="150.75" customHeight="1" thickBot="1" x14ac:dyDescent="0.3">
      <c r="A5" s="49"/>
      <c r="B5" s="47"/>
      <c r="C5" s="47"/>
      <c r="D5" s="47"/>
      <c r="E5" s="47"/>
      <c r="F5" s="47"/>
      <c r="G5" s="5" t="s">
        <v>3</v>
      </c>
      <c r="H5" s="5" t="s">
        <v>4</v>
      </c>
      <c r="I5" s="5" t="s">
        <v>5</v>
      </c>
      <c r="J5" s="5" t="s">
        <v>6</v>
      </c>
      <c r="K5" s="6" t="s">
        <v>7</v>
      </c>
    </row>
    <row r="6" spans="1:16" s="2" customFormat="1" ht="17.25" thickBot="1" x14ac:dyDescent="0.3">
      <c r="A6" s="7">
        <v>1</v>
      </c>
      <c r="B6" s="8">
        <v>2</v>
      </c>
      <c r="C6" s="9">
        <v>3</v>
      </c>
      <c r="D6" s="11">
        <v>3</v>
      </c>
      <c r="E6" s="30"/>
      <c r="F6" s="10"/>
      <c r="G6" s="11">
        <v>4</v>
      </c>
      <c r="H6" s="10">
        <v>5</v>
      </c>
      <c r="I6" s="12">
        <v>6</v>
      </c>
      <c r="J6" s="8">
        <v>7</v>
      </c>
      <c r="K6" s="13">
        <v>8</v>
      </c>
    </row>
    <row r="7" spans="1:16" s="2" customFormat="1" ht="21.75" customHeight="1" x14ac:dyDescent="0.25">
      <c r="A7" s="32"/>
      <c r="B7" s="36" t="s">
        <v>32</v>
      </c>
      <c r="C7" s="33"/>
      <c r="D7" s="38"/>
      <c r="E7" s="38"/>
      <c r="F7" s="38"/>
      <c r="G7" s="38"/>
      <c r="H7" s="38"/>
      <c r="I7" s="38"/>
      <c r="J7" s="38"/>
      <c r="K7" s="38"/>
    </row>
    <row r="8" spans="1:16" ht="19.5" customHeight="1" x14ac:dyDescent="0.25">
      <c r="A8" s="14">
        <v>1</v>
      </c>
      <c r="B8" s="15" t="s">
        <v>9</v>
      </c>
      <c r="C8" s="14">
        <v>1</v>
      </c>
      <c r="D8" s="23">
        <v>1209515</v>
      </c>
      <c r="E8" s="26">
        <f>F8/1.01</f>
        <v>1173588.8118811881</v>
      </c>
      <c r="F8" s="26">
        <f>D8-J8</f>
        <v>1185324.7</v>
      </c>
      <c r="G8" s="16">
        <f>5910900/10018400*E8</f>
        <v>692422.5533167487</v>
      </c>
      <c r="H8" s="16">
        <f>E8-G8</f>
        <v>481166.25856443937</v>
      </c>
      <c r="I8" s="31">
        <f>E8*0.01</f>
        <v>11735.888118811881</v>
      </c>
      <c r="J8" s="31">
        <f>D8*0.02</f>
        <v>24190.3</v>
      </c>
      <c r="K8" s="28"/>
      <c r="L8" s="3"/>
      <c r="M8" s="3"/>
      <c r="N8" s="3"/>
      <c r="O8" s="3"/>
      <c r="P8" s="3"/>
    </row>
    <row r="9" spans="1:16" ht="19.5" customHeight="1" x14ac:dyDescent="0.25">
      <c r="A9" s="14"/>
      <c r="B9" s="17" t="s">
        <v>30</v>
      </c>
      <c r="C9" s="14" t="s">
        <v>22</v>
      </c>
      <c r="D9" s="23">
        <v>451725</v>
      </c>
      <c r="E9" s="26">
        <f>F9/1.01</f>
        <v>357801.98019801982</v>
      </c>
      <c r="F9" s="26">
        <v>361380</v>
      </c>
      <c r="G9" s="16">
        <v>211105</v>
      </c>
      <c r="H9" s="16">
        <v>146697</v>
      </c>
      <c r="I9" s="31">
        <f t="shared" ref="I9:I28" si="0">E9*0.01</f>
        <v>3578.0198019801983</v>
      </c>
      <c r="J9" s="31"/>
      <c r="K9" s="29">
        <f>D9*0.2</f>
        <v>90345</v>
      </c>
      <c r="L9" s="3"/>
      <c r="M9" s="3"/>
      <c r="N9" s="3"/>
      <c r="O9" s="3"/>
    </row>
    <row r="10" spans="1:16" ht="19.5" customHeight="1" x14ac:dyDescent="0.25">
      <c r="A10" s="14">
        <v>2</v>
      </c>
      <c r="B10" s="15" t="s">
        <v>12</v>
      </c>
      <c r="C10" s="18">
        <v>4</v>
      </c>
      <c r="D10" s="23">
        <v>741150</v>
      </c>
      <c r="E10" s="26">
        <f>F10/1.01</f>
        <v>719135.64356435637</v>
      </c>
      <c r="F10" s="26">
        <f>D10-J10</f>
        <v>726327</v>
      </c>
      <c r="G10" s="16">
        <v>424293</v>
      </c>
      <c r="H10" s="16">
        <v>294843</v>
      </c>
      <c r="I10" s="31">
        <v>7191</v>
      </c>
      <c r="J10" s="31">
        <v>14823</v>
      </c>
      <c r="K10" s="29"/>
      <c r="L10" s="3"/>
      <c r="M10" s="3"/>
      <c r="N10" s="40"/>
      <c r="O10" s="40"/>
      <c r="P10" s="40"/>
    </row>
    <row r="11" spans="1:16" ht="19.5" customHeight="1" x14ac:dyDescent="0.25">
      <c r="A11" s="14">
        <v>3</v>
      </c>
      <c r="B11" s="15" t="s">
        <v>13</v>
      </c>
      <c r="C11" s="18">
        <v>5</v>
      </c>
      <c r="D11" s="23">
        <v>684427</v>
      </c>
      <c r="E11" s="26">
        <f>F11/1.01</f>
        <v>664097.48514851485</v>
      </c>
      <c r="F11" s="26">
        <f>D11-J11</f>
        <v>670738.46</v>
      </c>
      <c r="G11" s="16">
        <f>5910900/10018400*E11</f>
        <v>391820.43289989984</v>
      </c>
      <c r="H11" s="16">
        <f>E11-G11</f>
        <v>272277.05224861501</v>
      </c>
      <c r="I11" s="31">
        <f>E11*0.01</f>
        <v>6640.974851485149</v>
      </c>
      <c r="J11" s="31">
        <f>D11*0.02</f>
        <v>13688.54</v>
      </c>
      <c r="K11" s="29"/>
      <c r="L11" s="3"/>
      <c r="M11" s="3"/>
      <c r="N11" s="3"/>
      <c r="O11" s="3"/>
      <c r="P11" s="3"/>
    </row>
    <row r="12" spans="1:16" ht="19.5" customHeight="1" x14ac:dyDescent="0.25">
      <c r="A12" s="14"/>
      <c r="B12" s="17" t="s">
        <v>30</v>
      </c>
      <c r="C12" s="18" t="s">
        <v>23</v>
      </c>
      <c r="D12" s="23">
        <v>299542</v>
      </c>
      <c r="E12" s="26">
        <f>F12/1.01</f>
        <v>237260.99009900991</v>
      </c>
      <c r="F12" s="26">
        <f>D12-K12</f>
        <v>239633.6</v>
      </c>
      <c r="G12" s="16">
        <f>5910900/10018400*E12</f>
        <v>139985.02618943522</v>
      </c>
      <c r="H12" s="16">
        <f>E12-G12</f>
        <v>97275.963909574697</v>
      </c>
      <c r="I12" s="31">
        <f>E12*0.01</f>
        <v>2372.609900990099</v>
      </c>
      <c r="J12" s="31"/>
      <c r="K12" s="29">
        <f>D12*0.2</f>
        <v>59908.4</v>
      </c>
      <c r="L12" s="3"/>
      <c r="M12" s="3"/>
      <c r="N12" s="3"/>
      <c r="O12" s="3"/>
    </row>
    <row r="13" spans="1:16" ht="19.5" customHeight="1" x14ac:dyDescent="0.25">
      <c r="A13" s="14">
        <v>4</v>
      </c>
      <c r="B13" s="15" t="s">
        <v>17</v>
      </c>
      <c r="C13" s="21">
        <v>9</v>
      </c>
      <c r="D13" s="23">
        <v>470772</v>
      </c>
      <c r="E13" s="26">
        <f t="shared" ref="E13" si="1">F13/1.01</f>
        <v>456788.67326732673</v>
      </c>
      <c r="F13" s="26">
        <f t="shared" ref="F13" si="2">D13-J13</f>
        <v>461356.56</v>
      </c>
      <c r="G13" s="16">
        <v>269508</v>
      </c>
      <c r="H13" s="16">
        <f t="shared" ref="H13" si="3">E13-G13</f>
        <v>187280.67326732673</v>
      </c>
      <c r="I13" s="31">
        <f t="shared" ref="I13" si="4">E13*0.01</f>
        <v>4567.886732673267</v>
      </c>
      <c r="J13" s="31">
        <f t="shared" ref="J13" si="5">D13*0.02</f>
        <v>9415.44</v>
      </c>
      <c r="K13" s="29"/>
      <c r="L13" s="3"/>
      <c r="M13" s="3"/>
      <c r="N13" s="3"/>
      <c r="O13" s="3"/>
      <c r="P13" s="3"/>
    </row>
    <row r="14" spans="1:16" ht="19.5" customHeight="1" x14ac:dyDescent="0.25">
      <c r="A14" s="14"/>
      <c r="B14" s="35" t="s">
        <v>33</v>
      </c>
      <c r="C14" s="18"/>
      <c r="D14" s="23"/>
      <c r="E14" s="26"/>
      <c r="F14" s="26"/>
      <c r="G14" s="16"/>
      <c r="H14" s="16"/>
      <c r="I14" s="31"/>
      <c r="J14" s="31"/>
      <c r="K14" s="29"/>
      <c r="L14" s="3"/>
    </row>
    <row r="15" spans="1:16" ht="19.5" customHeight="1" x14ac:dyDescent="0.25">
      <c r="A15" s="14">
        <v>1</v>
      </c>
      <c r="B15" s="15" t="s">
        <v>10</v>
      </c>
      <c r="C15" s="18">
        <v>2</v>
      </c>
      <c r="D15" s="23">
        <v>2576029</v>
      </c>
      <c r="E15" s="26">
        <f t="shared" ref="E15:E29" si="6">F15/1.01</f>
        <v>2499513.287128713</v>
      </c>
      <c r="F15" s="26">
        <f>D15-J15</f>
        <v>2524508.42</v>
      </c>
      <c r="G15" s="16">
        <f t="shared" ref="G15:G28" si="7">5910900/10018400*E15</f>
        <v>1474723.8170655104</v>
      </c>
      <c r="H15" s="16">
        <f t="shared" ref="H15:H28" si="8">E15-G15</f>
        <v>1024789.4700632025</v>
      </c>
      <c r="I15" s="31">
        <f t="shared" si="0"/>
        <v>24995.132871287129</v>
      </c>
      <c r="J15" s="31">
        <f>D15*0.02</f>
        <v>51520.58</v>
      </c>
      <c r="K15" s="29"/>
      <c r="L15" s="3"/>
      <c r="M15" s="3"/>
      <c r="N15" s="3"/>
      <c r="O15" s="3"/>
      <c r="P15" s="3"/>
    </row>
    <row r="16" spans="1:16" ht="19.5" customHeight="1" x14ac:dyDescent="0.25">
      <c r="A16" s="14">
        <v>2</v>
      </c>
      <c r="B16" s="15" t="s">
        <v>14</v>
      </c>
      <c r="C16" s="18">
        <v>6</v>
      </c>
      <c r="D16" s="27">
        <v>180666</v>
      </c>
      <c r="E16" s="26">
        <f>F16/1.01</f>
        <v>175299.68316831681</v>
      </c>
      <c r="F16" s="26">
        <f>D16-J16</f>
        <v>177052.68</v>
      </c>
      <c r="G16" s="16">
        <f>5910900/10018400*E16</f>
        <v>103427.58297129322</v>
      </c>
      <c r="H16" s="16">
        <f>E16-G16</f>
        <v>71872.100197023596</v>
      </c>
      <c r="I16" s="31">
        <f>E16*0.01</f>
        <v>1752.9968316831682</v>
      </c>
      <c r="J16" s="31">
        <f>D16*0.02</f>
        <v>3613.32</v>
      </c>
      <c r="K16" s="29"/>
      <c r="L16" s="3"/>
      <c r="M16" s="3"/>
      <c r="N16" s="3"/>
      <c r="O16" s="3"/>
      <c r="P16" s="3"/>
    </row>
    <row r="17" spans="1:16" ht="19.5" customHeight="1" x14ac:dyDescent="0.25">
      <c r="A17" s="14">
        <v>3</v>
      </c>
      <c r="B17" s="15" t="s">
        <v>15</v>
      </c>
      <c r="C17" s="18">
        <v>7</v>
      </c>
      <c r="D17" s="27">
        <v>221105</v>
      </c>
      <c r="E17" s="26">
        <f>F17/1.01</f>
        <v>214537.62376237623</v>
      </c>
      <c r="F17" s="26">
        <f>D17-J17</f>
        <v>216683</v>
      </c>
      <c r="G17" s="16">
        <v>126578</v>
      </c>
      <c r="H17" s="16">
        <v>87960</v>
      </c>
      <c r="I17" s="31">
        <v>2145</v>
      </c>
      <c r="J17" s="31">
        <v>4422</v>
      </c>
      <c r="K17" s="29"/>
      <c r="L17" s="3"/>
      <c r="M17" s="3"/>
      <c r="N17" s="3"/>
      <c r="O17" s="3"/>
      <c r="P17" s="3"/>
    </row>
    <row r="18" spans="1:16" ht="19.5" customHeight="1" x14ac:dyDescent="0.25">
      <c r="A18" s="19">
        <v>4</v>
      </c>
      <c r="B18" s="15" t="s">
        <v>16</v>
      </c>
      <c r="C18" s="20">
        <v>8</v>
      </c>
      <c r="D18" s="27">
        <v>250608</v>
      </c>
      <c r="E18" s="26">
        <f>F18/1.01</f>
        <v>243164.19801980199</v>
      </c>
      <c r="F18" s="26">
        <f>D18-J18</f>
        <v>245595.84</v>
      </c>
      <c r="G18" s="16">
        <f>5910900/10018400*E18</f>
        <v>143467.94478911281</v>
      </c>
      <c r="H18" s="16">
        <f>E18-G18</f>
        <v>99696.253230689181</v>
      </c>
      <c r="I18" s="31">
        <f>E18*0.01</f>
        <v>2431.6419801980201</v>
      </c>
      <c r="J18" s="31">
        <f>D18*0.02</f>
        <v>5012.16</v>
      </c>
      <c r="K18" s="29"/>
      <c r="L18" s="3"/>
      <c r="M18" s="3"/>
      <c r="N18" s="3"/>
      <c r="O18" s="3"/>
      <c r="P18" s="3"/>
    </row>
    <row r="19" spans="1:16" ht="19.5" customHeight="1" x14ac:dyDescent="0.25">
      <c r="A19" s="19"/>
      <c r="B19" s="35" t="s">
        <v>34</v>
      </c>
      <c r="C19" s="20"/>
      <c r="D19" s="27"/>
      <c r="E19" s="26"/>
      <c r="F19" s="26"/>
      <c r="G19" s="16"/>
      <c r="H19" s="16"/>
      <c r="I19" s="31"/>
      <c r="J19" s="31"/>
      <c r="K19" s="29"/>
      <c r="L19" s="3"/>
    </row>
    <row r="20" spans="1:16" ht="19.5" customHeight="1" x14ac:dyDescent="0.25">
      <c r="A20" s="14">
        <v>1</v>
      </c>
      <c r="B20" s="15" t="s">
        <v>11</v>
      </c>
      <c r="C20" s="18">
        <v>3</v>
      </c>
      <c r="D20" s="23">
        <v>384446</v>
      </c>
      <c r="E20" s="26">
        <f t="shared" si="6"/>
        <v>373026.73267326731</v>
      </c>
      <c r="F20" s="26">
        <f>D20-J20</f>
        <v>376757</v>
      </c>
      <c r="G20" s="16">
        <v>220088</v>
      </c>
      <c r="H20" s="16">
        <v>152939</v>
      </c>
      <c r="I20" s="31">
        <v>3730</v>
      </c>
      <c r="J20" s="31">
        <v>7689</v>
      </c>
      <c r="K20" s="29"/>
      <c r="L20" s="3"/>
      <c r="M20" s="3"/>
      <c r="N20" s="3"/>
      <c r="O20" s="3"/>
      <c r="P20" s="3"/>
    </row>
    <row r="21" spans="1:16" ht="19.5" customHeight="1" x14ac:dyDescent="0.25">
      <c r="A21" s="14"/>
      <c r="B21" s="17" t="s">
        <v>30</v>
      </c>
      <c r="C21" s="18" t="s">
        <v>24</v>
      </c>
      <c r="D21" s="23">
        <v>130814</v>
      </c>
      <c r="E21" s="26">
        <f>F21/1.01</f>
        <v>103615.0495049505</v>
      </c>
      <c r="F21" s="26">
        <f>D21-K21</f>
        <v>104651.2</v>
      </c>
      <c r="G21" s="16">
        <f>5910900/10018400*E21</f>
        <v>61133.33427681186</v>
      </c>
      <c r="H21" s="16">
        <f>E21-G21</f>
        <v>42481.715228138637</v>
      </c>
      <c r="I21" s="31">
        <f>E21*0.01</f>
        <v>1036.150495049505</v>
      </c>
      <c r="J21" s="31"/>
      <c r="K21" s="29">
        <f>D21*0.2</f>
        <v>26162.800000000003</v>
      </c>
      <c r="L21" s="3"/>
      <c r="M21" s="3"/>
      <c r="N21" s="3"/>
      <c r="O21" s="3"/>
    </row>
    <row r="22" spans="1:16" ht="19.5" customHeight="1" x14ac:dyDescent="0.25">
      <c r="A22" s="14">
        <v>2</v>
      </c>
      <c r="B22" s="15" t="s">
        <v>19</v>
      </c>
      <c r="C22" s="21">
        <v>11</v>
      </c>
      <c r="D22" s="23">
        <v>577925</v>
      </c>
      <c r="E22" s="26">
        <f>F22/1.01</f>
        <v>560758.41584158421</v>
      </c>
      <c r="F22" s="26">
        <f>D22-J22</f>
        <v>566366</v>
      </c>
      <c r="G22" s="16">
        <f>5910900/10018400*E22</f>
        <v>330849.92815200234</v>
      </c>
      <c r="H22" s="16">
        <v>229908</v>
      </c>
      <c r="I22" s="31">
        <v>5608</v>
      </c>
      <c r="J22" s="31">
        <v>11559</v>
      </c>
      <c r="K22" s="29"/>
      <c r="L22" s="3"/>
      <c r="M22" s="3"/>
      <c r="N22" s="3"/>
      <c r="O22" s="3"/>
      <c r="P22" s="3"/>
    </row>
    <row r="23" spans="1:16" ht="19.5" customHeight="1" x14ac:dyDescent="0.25">
      <c r="A23" s="14"/>
      <c r="B23" s="35" t="s">
        <v>35</v>
      </c>
      <c r="C23" s="18"/>
      <c r="D23" s="23"/>
      <c r="E23" s="26"/>
      <c r="F23" s="26"/>
      <c r="G23" s="16"/>
      <c r="H23" s="16"/>
      <c r="I23" s="31"/>
      <c r="J23" s="31"/>
      <c r="K23" s="29"/>
      <c r="L23" s="3"/>
    </row>
    <row r="24" spans="1:16" ht="19.5" customHeight="1" x14ac:dyDescent="0.25">
      <c r="A24" s="14">
        <v>1</v>
      </c>
      <c r="B24" s="15" t="s">
        <v>18</v>
      </c>
      <c r="C24" s="21">
        <v>10</v>
      </c>
      <c r="D24" s="23">
        <v>284395</v>
      </c>
      <c r="E24" s="26">
        <f t="shared" si="6"/>
        <v>275947.52475247526</v>
      </c>
      <c r="F24" s="26">
        <f t="shared" ref="F24:F29" si="9">D24-J24</f>
        <v>278707</v>
      </c>
      <c r="G24" s="16">
        <v>162811</v>
      </c>
      <c r="H24" s="16">
        <v>113137</v>
      </c>
      <c r="I24" s="31">
        <v>2759</v>
      </c>
      <c r="J24" s="31">
        <v>5688</v>
      </c>
      <c r="K24" s="29"/>
      <c r="L24" s="3"/>
      <c r="M24" s="3"/>
      <c r="N24" s="3"/>
      <c r="O24" s="3"/>
      <c r="P24" s="3"/>
    </row>
    <row r="25" spans="1:16" ht="19.5" customHeight="1" x14ac:dyDescent="0.25">
      <c r="B25" s="37" t="s">
        <v>36</v>
      </c>
      <c r="D25" s="34"/>
      <c r="E25" s="34"/>
      <c r="F25" s="34"/>
      <c r="G25" s="39"/>
      <c r="H25" s="34"/>
      <c r="I25" s="34"/>
      <c r="J25" s="34"/>
      <c r="K25" s="34"/>
      <c r="L25" s="3"/>
    </row>
    <row r="26" spans="1:16" ht="19.5" customHeight="1" x14ac:dyDescent="0.25">
      <c r="A26" s="14">
        <v>1</v>
      </c>
      <c r="B26" s="15" t="s">
        <v>26</v>
      </c>
      <c r="C26" s="21">
        <v>12</v>
      </c>
      <c r="D26" s="26">
        <v>858640</v>
      </c>
      <c r="E26" s="26">
        <f t="shared" si="6"/>
        <v>833135.84158415836</v>
      </c>
      <c r="F26" s="26">
        <f t="shared" si="9"/>
        <v>841467.2</v>
      </c>
      <c r="G26" s="16">
        <f t="shared" si="7"/>
        <v>491553.80559967679</v>
      </c>
      <c r="H26" s="16">
        <f t="shared" si="8"/>
        <v>341582.03598448157</v>
      </c>
      <c r="I26" s="31">
        <f t="shared" si="0"/>
        <v>8331.3584158415833</v>
      </c>
      <c r="J26" s="31">
        <f t="shared" ref="J26:J28" si="10">D26*0.02</f>
        <v>17172.8</v>
      </c>
      <c r="K26" s="28"/>
      <c r="L26" s="3"/>
      <c r="M26" s="3"/>
      <c r="N26" s="3"/>
      <c r="O26" s="3"/>
      <c r="P26" s="3"/>
    </row>
    <row r="27" spans="1:16" ht="19.5" customHeight="1" x14ac:dyDescent="0.25">
      <c r="A27" s="14">
        <v>2</v>
      </c>
      <c r="B27" s="15" t="s">
        <v>27</v>
      </c>
      <c r="C27" s="21">
        <v>13</v>
      </c>
      <c r="D27" s="23">
        <v>583729</v>
      </c>
      <c r="E27" s="26">
        <f t="shared" si="6"/>
        <v>566390.09900990094</v>
      </c>
      <c r="F27" s="26">
        <f t="shared" si="9"/>
        <v>572054</v>
      </c>
      <c r="G27" s="16">
        <f t="shared" si="7"/>
        <v>334172.64595520479</v>
      </c>
      <c r="H27" s="16">
        <v>232217</v>
      </c>
      <c r="I27" s="31">
        <v>5664</v>
      </c>
      <c r="J27" s="31">
        <v>11675</v>
      </c>
      <c r="K27" s="29"/>
      <c r="L27" s="3"/>
      <c r="M27" s="3"/>
      <c r="N27" s="3"/>
      <c r="O27" s="3"/>
      <c r="P27" s="3"/>
    </row>
    <row r="28" spans="1:16" ht="19.5" customHeight="1" x14ac:dyDescent="0.25">
      <c r="A28" s="14">
        <v>3</v>
      </c>
      <c r="B28" s="15" t="s">
        <v>28</v>
      </c>
      <c r="C28" s="21">
        <v>14</v>
      </c>
      <c r="D28" s="23">
        <v>535647</v>
      </c>
      <c r="E28" s="26">
        <f t="shared" si="6"/>
        <v>519736.69306930696</v>
      </c>
      <c r="F28" s="26">
        <f t="shared" si="9"/>
        <v>524934.06000000006</v>
      </c>
      <c r="G28" s="16">
        <f t="shared" si="7"/>
        <v>306646.9315522805</v>
      </c>
      <c r="H28" s="16">
        <f t="shared" si="8"/>
        <v>213089.76151702646</v>
      </c>
      <c r="I28" s="31">
        <f t="shared" si="0"/>
        <v>5197.3669306930697</v>
      </c>
      <c r="J28" s="31">
        <f t="shared" si="10"/>
        <v>10712.94</v>
      </c>
      <c r="K28" s="29"/>
      <c r="L28" s="3"/>
      <c r="M28" s="3"/>
      <c r="N28" s="3"/>
      <c r="O28" s="3"/>
      <c r="P28" s="3"/>
    </row>
    <row r="29" spans="1:16" ht="19.5" customHeight="1" x14ac:dyDescent="0.25">
      <c r="A29" s="14">
        <v>4</v>
      </c>
      <c r="B29" s="15" t="s">
        <v>20</v>
      </c>
      <c r="C29" s="21">
        <v>15</v>
      </c>
      <c r="D29" s="23">
        <v>45966</v>
      </c>
      <c r="E29" s="26">
        <f t="shared" si="6"/>
        <v>44600.990099009898</v>
      </c>
      <c r="F29" s="26">
        <f t="shared" si="9"/>
        <v>45047</v>
      </c>
      <c r="G29" s="16">
        <v>26312</v>
      </c>
      <c r="H29" s="16">
        <v>18288</v>
      </c>
      <c r="I29" s="31">
        <v>447</v>
      </c>
      <c r="J29" s="31">
        <v>919</v>
      </c>
      <c r="K29" s="29"/>
      <c r="L29" s="3"/>
      <c r="M29" s="3"/>
      <c r="N29" s="3"/>
    </row>
    <row r="30" spans="1:16" ht="19.5" customHeight="1" x14ac:dyDescent="0.25">
      <c r="A30" s="14"/>
      <c r="B30" s="15" t="s">
        <v>21</v>
      </c>
      <c r="C30" s="22"/>
      <c r="D30" s="23">
        <f t="shared" ref="D30:K30" si="11">SUM(D8:D29)</f>
        <v>10487101</v>
      </c>
      <c r="E30" s="23">
        <f>SUM(E8:E29)</f>
        <v>10018399.722772278</v>
      </c>
      <c r="F30" s="23">
        <f>SUM(F8:F29)</f>
        <v>10118583.720000001</v>
      </c>
      <c r="G30" s="23">
        <v>5910900</v>
      </c>
      <c r="H30" s="23">
        <v>4107500</v>
      </c>
      <c r="I30" s="23">
        <f>SUM(I8:I29)</f>
        <v>100184.02693069307</v>
      </c>
      <c r="J30" s="23">
        <f>SUM(J8:J29)</f>
        <v>192101.08000000002</v>
      </c>
      <c r="K30" s="24">
        <f t="shared" si="11"/>
        <v>176416.2</v>
      </c>
      <c r="L30" s="3"/>
      <c r="M30" s="3"/>
      <c r="N30" s="3"/>
      <c r="O30" s="3"/>
      <c r="P30" s="3"/>
    </row>
    <row r="31" spans="1:16" ht="17.25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6" ht="17.25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9" ht="17.25" x14ac:dyDescent="0.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M33" s="3"/>
      <c r="N33" s="3"/>
      <c r="O33" s="3"/>
      <c r="P33" s="3"/>
      <c r="Q33" s="3"/>
      <c r="S33" s="3"/>
    </row>
    <row r="34" spans="1:19" ht="16.5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M34" s="3"/>
      <c r="N34" s="3"/>
      <c r="O34" s="3"/>
      <c r="P34" s="3"/>
      <c r="R34" s="3"/>
      <c r="S34" s="3"/>
    </row>
    <row r="35" spans="1:19" x14ac:dyDescent="0.25">
      <c r="D35" s="3"/>
      <c r="E35" s="3"/>
      <c r="F35" s="3"/>
      <c r="G35" s="3"/>
      <c r="H35" s="3"/>
      <c r="M35" s="3"/>
      <c r="N35" s="3"/>
      <c r="O35" s="40"/>
      <c r="P35" s="40"/>
      <c r="Q35" s="40"/>
      <c r="S35" s="3"/>
    </row>
    <row r="36" spans="1:19" x14ac:dyDescent="0.25">
      <c r="D36" s="3"/>
      <c r="E36" s="3"/>
      <c r="F36" s="3"/>
      <c r="G36" s="3"/>
      <c r="I36" s="3"/>
      <c r="M36" s="3"/>
      <c r="N36" s="3"/>
      <c r="O36" s="3"/>
      <c r="P36" s="3"/>
      <c r="Q36" s="3"/>
      <c r="S36" s="3"/>
    </row>
    <row r="37" spans="1:19" x14ac:dyDescent="0.25">
      <c r="D37" s="3"/>
      <c r="E37" s="3"/>
      <c r="F37" s="40"/>
      <c r="G37" s="40"/>
      <c r="H37" s="40"/>
      <c r="M37" s="3"/>
      <c r="N37" s="3"/>
      <c r="O37" s="3"/>
      <c r="P37" s="3"/>
      <c r="R37" s="3"/>
      <c r="S37" s="3"/>
    </row>
    <row r="38" spans="1:19" x14ac:dyDescent="0.25">
      <c r="D38" s="3"/>
      <c r="E38" s="3"/>
      <c r="F38" s="3"/>
      <c r="G38" s="3"/>
      <c r="H38" s="3"/>
      <c r="M38" s="3"/>
      <c r="N38" s="3"/>
      <c r="O38" s="3"/>
      <c r="P38" s="3"/>
      <c r="Q38" s="3"/>
      <c r="S38" s="3"/>
    </row>
    <row r="39" spans="1:19" x14ac:dyDescent="0.25">
      <c r="D39" s="3"/>
      <c r="E39" s="3"/>
      <c r="F39" s="3"/>
      <c r="G39" s="3"/>
      <c r="I39" s="3"/>
      <c r="S39" s="3"/>
    </row>
    <row r="40" spans="1:19" x14ac:dyDescent="0.25">
      <c r="D40" s="3"/>
      <c r="E40" s="3"/>
      <c r="F40" s="3"/>
      <c r="G40" s="3"/>
      <c r="H40" s="3"/>
      <c r="M40" s="3"/>
      <c r="N40" s="3"/>
      <c r="O40" s="3"/>
      <c r="P40" s="3"/>
      <c r="Q40" s="3"/>
      <c r="S40" s="3"/>
    </row>
    <row r="41" spans="1:19" x14ac:dyDescent="0.25">
      <c r="M41" s="3"/>
      <c r="N41" s="3"/>
      <c r="O41" s="3"/>
      <c r="P41" s="3"/>
      <c r="Q41" s="3"/>
      <c r="S41" s="3"/>
    </row>
    <row r="42" spans="1:19" x14ac:dyDescent="0.25">
      <c r="D42" s="3"/>
      <c r="E42" s="3"/>
      <c r="F42" s="3"/>
      <c r="G42" s="3"/>
      <c r="H42" s="3"/>
      <c r="M42" s="3"/>
      <c r="N42" s="3"/>
      <c r="O42" s="3"/>
      <c r="P42" s="3"/>
      <c r="Q42" s="3"/>
      <c r="S42" s="3"/>
    </row>
    <row r="43" spans="1:19" x14ac:dyDescent="0.25">
      <c r="D43" s="3"/>
      <c r="E43" s="3"/>
      <c r="F43" s="3"/>
      <c r="G43" s="3"/>
      <c r="H43" s="3"/>
      <c r="M43" s="3"/>
      <c r="N43" s="3"/>
      <c r="O43" s="3"/>
      <c r="P43" s="3"/>
      <c r="Q43" s="3"/>
      <c r="S43" s="3"/>
    </row>
    <row r="44" spans="1:19" x14ac:dyDescent="0.25">
      <c r="D44" s="3"/>
      <c r="E44" s="3"/>
      <c r="F44" s="3"/>
      <c r="G44" s="3"/>
      <c r="H44" s="3"/>
      <c r="S44" s="3"/>
    </row>
    <row r="45" spans="1:19" x14ac:dyDescent="0.25">
      <c r="D45" s="3"/>
      <c r="E45" s="3"/>
      <c r="F45" s="3"/>
      <c r="G45" s="3"/>
      <c r="H45" s="3"/>
      <c r="M45" s="3"/>
      <c r="N45" s="3"/>
      <c r="O45" s="3"/>
      <c r="P45" s="3"/>
      <c r="Q45" s="3"/>
      <c r="S45" s="3"/>
    </row>
    <row r="46" spans="1:19" x14ac:dyDescent="0.25">
      <c r="M46" s="3"/>
      <c r="N46" s="3"/>
      <c r="O46" s="3"/>
      <c r="P46" s="3"/>
      <c r="R46" s="3"/>
      <c r="S46" s="3"/>
    </row>
    <row r="47" spans="1:19" x14ac:dyDescent="0.25">
      <c r="D47" s="3"/>
      <c r="E47" s="3"/>
      <c r="F47" s="3"/>
      <c r="G47" s="3"/>
      <c r="H47" s="3"/>
      <c r="M47" s="3"/>
      <c r="N47" s="3"/>
      <c r="O47" s="3"/>
      <c r="P47" s="3"/>
      <c r="Q47" s="3"/>
      <c r="S47" s="3"/>
    </row>
    <row r="48" spans="1:19" x14ac:dyDescent="0.25">
      <c r="D48" s="3"/>
      <c r="E48" s="3"/>
      <c r="F48" s="3"/>
      <c r="G48" s="3"/>
      <c r="I48" s="3"/>
      <c r="S48" s="3"/>
    </row>
    <row r="49" spans="4:19" x14ac:dyDescent="0.25">
      <c r="D49" s="3"/>
      <c r="E49" s="3"/>
      <c r="F49" s="3"/>
      <c r="G49" s="3"/>
      <c r="H49" s="3"/>
      <c r="M49" s="3"/>
      <c r="N49" s="3"/>
      <c r="O49" s="3"/>
      <c r="P49" s="3"/>
      <c r="Q49" s="3"/>
      <c r="S49" s="3"/>
    </row>
    <row r="50" spans="4:19" x14ac:dyDescent="0.25">
      <c r="S50" s="3"/>
    </row>
    <row r="51" spans="4:19" x14ac:dyDescent="0.25">
      <c r="D51" s="3"/>
      <c r="E51" s="3"/>
      <c r="F51" s="3"/>
      <c r="G51" s="3"/>
      <c r="H51" s="3"/>
      <c r="M51" s="3"/>
      <c r="N51" s="3"/>
      <c r="O51" s="3"/>
      <c r="P51" s="3"/>
      <c r="Q51" s="3"/>
      <c r="S51" s="3"/>
    </row>
    <row r="52" spans="4:19" x14ac:dyDescent="0.25">
      <c r="M52" s="3"/>
      <c r="N52" s="3"/>
      <c r="O52" s="3"/>
      <c r="P52" s="3"/>
      <c r="Q52" s="3"/>
      <c r="S52" s="3"/>
    </row>
    <row r="53" spans="4:19" x14ac:dyDescent="0.25">
      <c r="D53" s="3"/>
      <c r="E53" s="3"/>
      <c r="F53" s="3"/>
      <c r="G53" s="3"/>
      <c r="H53" s="3"/>
      <c r="M53" s="3"/>
      <c r="N53" s="3"/>
      <c r="O53" s="3"/>
      <c r="P53" s="3"/>
      <c r="Q53" s="3"/>
      <c r="S53" s="3"/>
    </row>
    <row r="54" spans="4:19" x14ac:dyDescent="0.25">
      <c r="D54" s="3"/>
      <c r="E54" s="3"/>
      <c r="F54" s="3"/>
      <c r="G54" s="3"/>
      <c r="H54" s="3"/>
      <c r="M54" s="3"/>
      <c r="N54" s="3"/>
      <c r="O54" s="3"/>
      <c r="S54" s="3"/>
    </row>
    <row r="55" spans="4:19" x14ac:dyDescent="0.25">
      <c r="D55" s="3"/>
      <c r="E55" s="3"/>
      <c r="F55" s="3"/>
      <c r="G55" s="3"/>
      <c r="H55" s="3"/>
      <c r="M55" s="3"/>
      <c r="N55" s="3"/>
      <c r="O55" s="3"/>
      <c r="P55" s="3"/>
      <c r="Q55" s="3"/>
      <c r="R55" s="3"/>
      <c r="S55" s="3"/>
    </row>
    <row r="56" spans="4:19" x14ac:dyDescent="0.25">
      <c r="D56" s="3"/>
      <c r="E56" s="3"/>
      <c r="F56" s="3"/>
    </row>
    <row r="57" spans="4:19" x14ac:dyDescent="0.25">
      <c r="D57" s="3"/>
      <c r="E57" s="3"/>
      <c r="F57" s="3"/>
      <c r="G57" s="3"/>
      <c r="H57" s="3"/>
      <c r="I57" s="3"/>
    </row>
  </sheetData>
  <mergeCells count="11">
    <mergeCell ref="A34:K34"/>
    <mergeCell ref="G4:K4"/>
    <mergeCell ref="A1:K1"/>
    <mergeCell ref="D4:D5"/>
    <mergeCell ref="C4:C5"/>
    <mergeCell ref="B4:B5"/>
    <mergeCell ref="A4:A5"/>
    <mergeCell ref="A2:K2"/>
    <mergeCell ref="A33:K33"/>
    <mergeCell ref="F4:F5"/>
    <mergeCell ref="E4:E5"/>
  </mergeCells>
  <pageMargins left="0.9055118110236221" right="0.51181102362204722" top="0.55118110236220474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Инякина Марина Валерьевна</dc:creator>
  <cp:lastModifiedBy>Оксана</cp:lastModifiedBy>
  <cp:lastPrinted>2017-05-24T00:58:57Z</cp:lastPrinted>
  <dcterms:created xsi:type="dcterms:W3CDTF">2017-04-13T04:32:04Z</dcterms:created>
  <dcterms:modified xsi:type="dcterms:W3CDTF">2017-05-24T03:55:17Z</dcterms:modified>
</cp:coreProperties>
</file>