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 1" sheetId="1" r:id="rId1"/>
    <sheet name="сдюсшор" sheetId="2" state="hidden" r:id="rId2"/>
    <sheet name="Лист3" sheetId="3" r:id="rId3"/>
  </sheets>
  <calcPr calcId="125725" calcMode="manual" refMode="R1C1"/>
</workbook>
</file>

<file path=xl/calcChain.xml><?xml version="1.0" encoding="utf-8"?>
<calcChain xmlns="http://schemas.openxmlformats.org/spreadsheetml/2006/main">
  <c r="H8" i="1"/>
  <c r="G8"/>
  <c r="J9"/>
  <c r="I15" i="2"/>
  <c r="I12" s="1"/>
  <c r="J12" s="1"/>
  <c r="H15"/>
  <c r="H12" s="1"/>
  <c r="J15"/>
  <c r="J16"/>
  <c r="K16" s="1"/>
  <c r="J18"/>
  <c r="J19"/>
  <c r="K19" s="1"/>
  <c r="I13"/>
  <c r="J13" s="1"/>
  <c r="H13"/>
  <c r="K18"/>
  <c r="I8" i="1" l="1"/>
  <c r="K13" i="2"/>
  <c r="K15"/>
  <c r="K12"/>
  <c r="H21"/>
  <c r="I21"/>
  <c r="J11"/>
  <c r="J21" s="1"/>
  <c r="J8" i="1" l="1"/>
  <c r="K11" i="2"/>
  <c r="K21"/>
</calcChain>
</file>

<file path=xl/sharedStrings.xml><?xml version="1.0" encoding="utf-8"?>
<sst xmlns="http://schemas.openxmlformats.org/spreadsheetml/2006/main" count="105" uniqueCount="58">
  <si>
    <t>Развитие массового спорта и подготовка спортивного резерва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</si>
  <si>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</si>
  <si>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</si>
  <si>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</si>
  <si>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</si>
  <si>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</si>
  <si>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</si>
  <si>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</si>
  <si>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Итого на период</t>
  </si>
  <si>
    <t xml:space="preserve">Стабильное функционирование учреждения </t>
  </si>
  <si>
    <t xml:space="preserve">В том числе </t>
  </si>
  <si>
    <t>ГРБС 1</t>
  </si>
  <si>
    <t>…</t>
  </si>
  <si>
    <t>ГРБС n</t>
  </si>
  <si>
    <t>Расходы (тыс. руб.), годы</t>
  </si>
  <si>
    <t>2014 год</t>
  </si>
  <si>
    <t>2015 год</t>
  </si>
  <si>
    <t>2016 год</t>
  </si>
  <si>
    <t>033</t>
  </si>
  <si>
    <t>07 02</t>
  </si>
  <si>
    <t>4239901</t>
  </si>
  <si>
    <t>4239903</t>
  </si>
  <si>
    <t>019</t>
  </si>
  <si>
    <t>07 07</t>
  </si>
  <si>
    <t xml:space="preserve">Перечень мероприятий подпрограммы </t>
  </si>
  <si>
    <t xml:space="preserve">                                                                                                           Приложение № 2 
к макету подпрограммы, реализуемой в рамках муниципальной  программы муниципального образования города Шарыпово Красноярского края
</t>
  </si>
  <si>
    <t>Софинансирование на закупку экипировки, спортивного инвентаря. Обновление МТБ на 5%</t>
  </si>
  <si>
    <t xml:space="preserve">Увеличение доли обучающихся, занявших призовые места на соревнованиях различного уровня до 59% </t>
  </si>
  <si>
    <t>Опыт общения с коллегами-профессионалами, приобретение новых знаний, умений.</t>
  </si>
  <si>
    <t xml:space="preserve">Отбор спортсменов с высоким уровнем мотивации, сильными функциональными способностями </t>
  </si>
  <si>
    <t>Повышение уровня мотивации к занятию спортом</t>
  </si>
  <si>
    <t xml:space="preserve">Цель подпрограммы
«Развитие детско-юношеского спорта и системы подготовки спортивного резерва»
</t>
  </si>
  <si>
    <t xml:space="preserve">Задача 1
Развитие детско-юношеского спорта и формирование единой системы поиска, выявления и поддержки одаренных детей, повышение качества управления подготовкой спортивного резерва.
</t>
  </si>
  <si>
    <t xml:space="preserve">Мероприятие 3
Участие в соревнованиях согласно календарного плана спортивно-массовых мероприятий
</t>
  </si>
  <si>
    <t xml:space="preserve">Задача 2
 Развитие кадровой политики подготовки спортивного резерва.
</t>
  </si>
  <si>
    <t xml:space="preserve">Мероприятие 1
-Обучение на курсах повышения квалификации
</t>
  </si>
  <si>
    <t xml:space="preserve">Мероприятие 2
Участие в краевых  семинарах
</t>
  </si>
  <si>
    <t xml:space="preserve">Задача 3
Совершенствование системы мероприятий, направленных на поиск и поддержку талантливых, одаренных детей.
</t>
  </si>
  <si>
    <t xml:space="preserve">Мероприятие 1
Проведение комплексных тестов по отбору детей
 </t>
  </si>
  <si>
    <t xml:space="preserve">Мероприятие 2
трудоустройство одаренных детей на ставки спортсменов-инструкторов
</t>
  </si>
  <si>
    <t xml:space="preserve">Мероприятие 1
Участие в грантах для получения спортивного инвентаря
</t>
  </si>
  <si>
    <t>423903</t>
  </si>
  <si>
    <t>5201501</t>
  </si>
  <si>
    <t>Повысится уровень квалификации специалистов (4 чел)</t>
  </si>
  <si>
    <t xml:space="preserve">Мероприятие 2                              Получение субсидия на выполнение муниципального задания    </t>
  </si>
  <si>
    <t>Отдел спорта, туризма и молодежной политики Администрации города Шарыпово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</si>
  <si>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</si>
  <si>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2014-2016гг</t>
  </si>
  <si>
    <t>Начальник отделда СТиМП</t>
  </si>
  <si>
    <t>Администрации города Шарыпово</t>
  </si>
  <si>
    <t>Л.А. Когданина</t>
  </si>
  <si>
    <t xml:space="preserve">Мероприятие 1.1.                                    Обеспечение деятельности (оказание услуг) подведомственных учреждений дополнительного образования в рамках подпрограммы "Развитие массовых видов спорта среди детей и подростков в системе подготовки спортивного резерва"   </t>
  </si>
  <si>
    <t>0638542</t>
  </si>
  <si>
    <t>611</t>
  </si>
  <si>
    <t>Стабильное функционирование учреждения Повышение качества отбора в группы УТ на 15%</t>
  </si>
  <si>
    <t>Финансовое обеспечение расходов,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"Развитие массовых видов спорта среди детей и подростков в системе подготовки спортивного резерва"</t>
  </si>
  <si>
    <t>0638734</t>
  </si>
  <si>
    <t xml:space="preserve">Приложение №2 к Постановлению Администрации города Шарыпово №    32                               от     18.02.2014                                                                                                        Приложение № 2 к подпрограмме № 3, реализуемой в рамках муниципальной  программы "Развитие физической культуры и спорта в городе Шарыпово" на 2014-2016 годы.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</si>
</sst>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tabSelected="1" zoomScale="90" zoomScaleNormal="90" workbookViewId="0">
      <selection activeCell="I1" sqref="I1:K3"/>
    </sheetView>
  </sheetViews>
  <sheetFormatPr defaultColWidth="12.7109375" defaultRowHeight="15"/>
  <cols>
    <col min="1" max="1" width="34.85546875" style="9" customWidth="1"/>
    <col min="2" max="2" width="25.5703125" style="9" customWidth="1"/>
    <col min="3" max="3" width="10.28515625" style="9" customWidth="1"/>
    <col min="4" max="4" width="7.42578125" style="9" customWidth="1"/>
    <col min="5" max="5" width="10.42578125" style="9" customWidth="1"/>
    <col min="6" max="6" width="6.5703125" style="9" customWidth="1"/>
    <col min="7" max="7" width="11" style="9" customWidth="1"/>
    <col min="8" max="8" width="11.28515625" style="9" customWidth="1"/>
    <col min="9" max="10" width="11.5703125" style="9" customWidth="1"/>
    <col min="11" max="11" width="41" style="9" customWidth="1"/>
    <col min="12" max="16384" width="12.7109375" style="9"/>
  </cols>
  <sheetData>
    <row r="1" spans="1:11">
      <c r="I1" s="20" t="s">
        <v>57</v>
      </c>
      <c r="J1" s="20"/>
      <c r="K1" s="20"/>
    </row>
    <row r="2" spans="1:11">
      <c r="I2" s="20"/>
      <c r="J2" s="20"/>
      <c r="K2" s="20"/>
    </row>
    <row r="3" spans="1:11" ht="52.5" customHeight="1">
      <c r="I3" s="20"/>
      <c r="J3" s="20"/>
      <c r="K3" s="20"/>
    </row>
    <row r="4" spans="1:11">
      <c r="C4" s="19" t="s">
        <v>24</v>
      </c>
      <c r="D4" s="19"/>
      <c r="E4" s="19"/>
      <c r="F4" s="19"/>
      <c r="G4" s="19"/>
      <c r="H4" s="19"/>
      <c r="I4" s="19"/>
    </row>
    <row r="5" spans="1:11" ht="50.25" customHeight="1">
      <c r="A5" s="10" t="s">
        <v>0</v>
      </c>
      <c r="B5" s="10" t="s">
        <v>1</v>
      </c>
      <c r="C5" s="16" t="s">
        <v>2</v>
      </c>
      <c r="D5" s="17"/>
      <c r="E5" s="17"/>
      <c r="F5" s="18"/>
      <c r="G5" s="16" t="s">
        <v>14</v>
      </c>
      <c r="H5" s="17"/>
      <c r="I5" s="17"/>
      <c r="J5" s="18"/>
      <c r="K5" s="10" t="s">
        <v>3</v>
      </c>
    </row>
    <row r="6" spans="1:11" ht="24" customHeight="1">
      <c r="A6" s="10"/>
      <c r="B6" s="10"/>
      <c r="C6" s="10" t="s">
        <v>4</v>
      </c>
      <c r="D6" s="10" t="s">
        <v>5</v>
      </c>
      <c r="E6" s="10" t="s">
        <v>6</v>
      </c>
      <c r="F6" s="10" t="s">
        <v>7</v>
      </c>
      <c r="G6" s="10" t="s">
        <v>15</v>
      </c>
      <c r="H6" s="10" t="s">
        <v>16</v>
      </c>
      <c r="I6" s="10" t="s">
        <v>17</v>
      </c>
      <c r="J6" s="10" t="s">
        <v>47</v>
      </c>
      <c r="K6" s="10"/>
    </row>
    <row r="7" spans="1:11" ht="105.75" customHeight="1">
      <c r="A7" s="11" t="s">
        <v>46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27.5" customHeight="1">
      <c r="A8" s="12" t="s">
        <v>51</v>
      </c>
      <c r="B8" s="10" t="s">
        <v>45</v>
      </c>
      <c r="C8" s="13" t="s">
        <v>18</v>
      </c>
      <c r="D8" s="13" t="s">
        <v>19</v>
      </c>
      <c r="E8" s="13" t="s">
        <v>52</v>
      </c>
      <c r="F8" s="13" t="s">
        <v>53</v>
      </c>
      <c r="G8" s="14">
        <f>6855.33-592.6</f>
        <v>6262.73</v>
      </c>
      <c r="H8" s="14">
        <f>7108.04-614.55</f>
        <v>6493.49</v>
      </c>
      <c r="I8" s="14">
        <f>H8</f>
        <v>6493.49</v>
      </c>
      <c r="J8" s="14">
        <f>G8+H8+I8</f>
        <v>19249.71</v>
      </c>
      <c r="K8" s="10" t="s">
        <v>54</v>
      </c>
    </row>
    <row r="9" spans="1:11" ht="168.75" customHeight="1">
      <c r="A9" s="12" t="s">
        <v>55</v>
      </c>
      <c r="B9" s="10" t="s">
        <v>45</v>
      </c>
      <c r="C9" s="13" t="s">
        <v>18</v>
      </c>
      <c r="D9" s="13" t="s">
        <v>19</v>
      </c>
      <c r="E9" s="13" t="s">
        <v>56</v>
      </c>
      <c r="F9" s="13" t="s">
        <v>53</v>
      </c>
      <c r="G9" s="14">
        <v>592.6</v>
      </c>
      <c r="H9" s="14">
        <v>614.54999999999995</v>
      </c>
      <c r="I9" s="14">
        <v>614.54999999999995</v>
      </c>
      <c r="J9" s="14">
        <f>G9+H9+I9</f>
        <v>1821.7</v>
      </c>
      <c r="K9" s="10" t="s">
        <v>9</v>
      </c>
    </row>
    <row r="11" spans="1:11">
      <c r="A11" s="15" t="s">
        <v>48</v>
      </c>
    </row>
    <row r="12" spans="1:11">
      <c r="A12" s="15" t="s">
        <v>49</v>
      </c>
      <c r="K12" s="15" t="s">
        <v>50</v>
      </c>
    </row>
  </sheetData>
  <mergeCells count="4">
    <mergeCell ref="C5:F5"/>
    <mergeCell ref="G5:J5"/>
    <mergeCell ref="C4:I4"/>
    <mergeCell ref="I1:K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4"/>
  <sheetViews>
    <sheetView topLeftCell="A16" workbookViewId="0">
      <selection activeCell="A16" sqref="A1:XFD1048576"/>
    </sheetView>
  </sheetViews>
  <sheetFormatPr defaultColWidth="12.7109375" defaultRowHeight="15"/>
  <cols>
    <col min="1" max="1" width="12.7109375" style="2"/>
    <col min="2" max="2" width="34.85546875" style="2" customWidth="1"/>
    <col min="3" max="3" width="20.7109375" style="2" customWidth="1"/>
    <col min="4" max="4" width="7.7109375" style="2" customWidth="1"/>
    <col min="5" max="5" width="6.28515625" style="2" customWidth="1"/>
    <col min="6" max="6" width="8.5703125" style="2" customWidth="1"/>
    <col min="7" max="7" width="6.5703125" style="2" customWidth="1"/>
    <col min="8" max="8" width="8.5703125" style="2" customWidth="1"/>
    <col min="9" max="9" width="10.28515625" style="2" customWidth="1"/>
    <col min="10" max="10" width="9.5703125" style="2" customWidth="1"/>
    <col min="11" max="11" width="9.85546875" style="2" customWidth="1"/>
    <col min="12" max="12" width="34.28515625" style="2" customWidth="1"/>
    <col min="13" max="16384" width="12.7109375" style="2"/>
  </cols>
  <sheetData>
    <row r="1" spans="2:12">
      <c r="J1" s="21" t="s">
        <v>25</v>
      </c>
      <c r="K1" s="21"/>
      <c r="L1" s="21"/>
    </row>
    <row r="2" spans="2:12">
      <c r="J2" s="21"/>
      <c r="K2" s="21"/>
      <c r="L2" s="21"/>
    </row>
    <row r="3" spans="2:12" ht="38.25" customHeight="1">
      <c r="J3" s="21"/>
      <c r="K3" s="21"/>
      <c r="L3" s="21"/>
    </row>
    <row r="5" spans="2:12">
      <c r="D5" s="22" t="s">
        <v>24</v>
      </c>
      <c r="E5" s="22"/>
      <c r="F5" s="22"/>
      <c r="G5" s="22"/>
      <c r="H5" s="22"/>
      <c r="I5" s="22"/>
      <c r="J5" s="22"/>
    </row>
    <row r="7" spans="2:12" ht="50.25" customHeight="1">
      <c r="B7" s="1" t="s">
        <v>0</v>
      </c>
      <c r="C7" s="1" t="s">
        <v>1</v>
      </c>
      <c r="D7" s="23" t="s">
        <v>2</v>
      </c>
      <c r="E7" s="24"/>
      <c r="F7" s="24"/>
      <c r="G7" s="25"/>
      <c r="H7" s="23" t="s">
        <v>14</v>
      </c>
      <c r="I7" s="24"/>
      <c r="J7" s="24"/>
      <c r="K7" s="25"/>
      <c r="L7" s="1" t="s">
        <v>3</v>
      </c>
    </row>
    <row r="8" spans="2:12" ht="30">
      <c r="B8" s="1"/>
      <c r="C8" s="1"/>
      <c r="D8" s="1" t="s">
        <v>4</v>
      </c>
      <c r="E8" s="1" t="s">
        <v>5</v>
      </c>
      <c r="F8" s="1" t="s">
        <v>6</v>
      </c>
      <c r="G8" s="1" t="s">
        <v>7</v>
      </c>
      <c r="H8" s="1" t="s">
        <v>15</v>
      </c>
      <c r="I8" s="1" t="s">
        <v>16</v>
      </c>
      <c r="J8" s="1" t="s">
        <v>17</v>
      </c>
      <c r="K8" s="1" t="s">
        <v>8</v>
      </c>
      <c r="L8" s="1"/>
    </row>
    <row r="9" spans="2:12" ht="58.5" customHeight="1">
      <c r="B9" s="1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5.25" customHeight="1">
      <c r="B10" s="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81.75" customHeight="1">
      <c r="B11" s="1" t="s">
        <v>40</v>
      </c>
      <c r="C11" s="6" t="s">
        <v>45</v>
      </c>
      <c r="D11" s="7" t="s">
        <v>18</v>
      </c>
      <c r="E11" s="7" t="s">
        <v>19</v>
      </c>
      <c r="F11" s="7" t="s">
        <v>21</v>
      </c>
      <c r="G11" s="7" t="s">
        <v>22</v>
      </c>
      <c r="H11" s="8">
        <v>5</v>
      </c>
      <c r="I11" s="8">
        <v>7</v>
      </c>
      <c r="J11" s="8">
        <f>I11</f>
        <v>7</v>
      </c>
      <c r="K11" s="8">
        <f>H11+I11+J11</f>
        <v>19</v>
      </c>
      <c r="L11" s="1" t="s">
        <v>26</v>
      </c>
    </row>
    <row r="12" spans="2:12" ht="90">
      <c r="B12" s="1" t="s">
        <v>44</v>
      </c>
      <c r="C12" s="6" t="s">
        <v>45</v>
      </c>
      <c r="D12" s="4" t="s">
        <v>18</v>
      </c>
      <c r="E12" s="4" t="s">
        <v>19</v>
      </c>
      <c r="F12" s="4" t="s">
        <v>20</v>
      </c>
      <c r="G12" s="4" t="s">
        <v>22</v>
      </c>
      <c r="H12" s="5">
        <f>6530.1-H15-H18-H19</f>
        <v>6378.1</v>
      </c>
      <c r="I12" s="5">
        <f>6545.7-I15-I18-I19</f>
        <v>6387.7</v>
      </c>
      <c r="J12" s="5">
        <f t="shared" ref="J12:J19" si="0">I12</f>
        <v>6387.7</v>
      </c>
      <c r="K12" s="5">
        <f t="shared" ref="K12:K21" si="1">H12+I12+J12</f>
        <v>19153.5</v>
      </c>
      <c r="L12" s="1" t="s">
        <v>9</v>
      </c>
    </row>
    <row r="13" spans="2:12" ht="62.25" customHeight="1">
      <c r="B13" s="1" t="s">
        <v>33</v>
      </c>
      <c r="C13" s="6" t="s">
        <v>45</v>
      </c>
      <c r="D13" s="4" t="s">
        <v>18</v>
      </c>
      <c r="E13" s="4" t="s">
        <v>19</v>
      </c>
      <c r="F13" s="4" t="s">
        <v>41</v>
      </c>
      <c r="G13" s="4" t="s">
        <v>22</v>
      </c>
      <c r="H13" s="5">
        <f>1622.1-H11</f>
        <v>1617.1</v>
      </c>
      <c r="I13" s="5">
        <f>1728.2-I11</f>
        <v>1721.2</v>
      </c>
      <c r="J13" s="5">
        <f t="shared" si="0"/>
        <v>1721.2</v>
      </c>
      <c r="K13" s="5">
        <f t="shared" si="1"/>
        <v>5059.5</v>
      </c>
      <c r="L13" s="1" t="s">
        <v>27</v>
      </c>
    </row>
    <row r="14" spans="2:12" ht="60">
      <c r="B14" s="1" t="s">
        <v>34</v>
      </c>
      <c r="C14" s="1"/>
      <c r="D14" s="4"/>
      <c r="E14" s="4"/>
      <c r="F14" s="4"/>
      <c r="G14" s="4"/>
      <c r="H14" s="5"/>
      <c r="I14" s="5"/>
      <c r="J14" s="5"/>
      <c r="K14" s="5"/>
      <c r="L14" s="5"/>
    </row>
    <row r="15" spans="2:12" ht="90">
      <c r="B15" s="1" t="s">
        <v>35</v>
      </c>
      <c r="C15" s="6" t="s">
        <v>45</v>
      </c>
      <c r="D15" s="4" t="s">
        <v>18</v>
      </c>
      <c r="E15" s="4" t="s">
        <v>19</v>
      </c>
      <c r="F15" s="4" t="s">
        <v>20</v>
      </c>
      <c r="G15" s="4" t="s">
        <v>22</v>
      </c>
      <c r="H15" s="5">
        <f>44+10</f>
        <v>54</v>
      </c>
      <c r="I15" s="5">
        <f>45+15</f>
        <v>60</v>
      </c>
      <c r="J15" s="5">
        <f t="shared" si="0"/>
        <v>60</v>
      </c>
      <c r="K15" s="5">
        <f t="shared" si="1"/>
        <v>174</v>
      </c>
      <c r="L15" s="1" t="s">
        <v>43</v>
      </c>
    </row>
    <row r="16" spans="2:12" ht="89.25" customHeight="1">
      <c r="B16" s="1" t="s">
        <v>36</v>
      </c>
      <c r="C16" s="6" t="s">
        <v>45</v>
      </c>
      <c r="D16" s="4" t="s">
        <v>18</v>
      </c>
      <c r="E16" s="4" t="s">
        <v>19</v>
      </c>
      <c r="F16" s="4" t="s">
        <v>42</v>
      </c>
      <c r="G16" s="4" t="s">
        <v>22</v>
      </c>
      <c r="H16" s="5">
        <v>6</v>
      </c>
      <c r="I16" s="5">
        <v>6</v>
      </c>
      <c r="J16" s="5">
        <f t="shared" si="0"/>
        <v>6</v>
      </c>
      <c r="K16" s="5">
        <f t="shared" si="1"/>
        <v>18</v>
      </c>
      <c r="L16" s="1" t="s">
        <v>28</v>
      </c>
    </row>
    <row r="17" spans="2:12" ht="90">
      <c r="B17" s="1" t="s">
        <v>37</v>
      </c>
      <c r="C17" s="1"/>
      <c r="D17" s="4"/>
      <c r="E17" s="4"/>
      <c r="F17" s="4"/>
      <c r="G17" s="4"/>
      <c r="H17" s="5"/>
      <c r="I17" s="5"/>
      <c r="J17" s="5"/>
      <c r="K17" s="5"/>
      <c r="L17" s="1"/>
    </row>
    <row r="18" spans="2:12" ht="85.5" customHeight="1">
      <c r="B18" s="1" t="s">
        <v>38</v>
      </c>
      <c r="C18" s="6" t="s">
        <v>45</v>
      </c>
      <c r="D18" s="4" t="s">
        <v>18</v>
      </c>
      <c r="E18" s="4" t="s">
        <v>23</v>
      </c>
      <c r="F18" s="4" t="s">
        <v>20</v>
      </c>
      <c r="G18" s="4" t="s">
        <v>22</v>
      </c>
      <c r="H18" s="5">
        <v>5</v>
      </c>
      <c r="I18" s="5">
        <v>5</v>
      </c>
      <c r="J18" s="5">
        <f t="shared" si="0"/>
        <v>5</v>
      </c>
      <c r="K18" s="5">
        <f t="shared" si="1"/>
        <v>15</v>
      </c>
      <c r="L18" s="1" t="s">
        <v>29</v>
      </c>
    </row>
    <row r="19" spans="2:12" ht="83.25" customHeight="1">
      <c r="B19" s="1" t="s">
        <v>39</v>
      </c>
      <c r="C19" s="6" t="s">
        <v>45</v>
      </c>
      <c r="D19" s="4" t="s">
        <v>18</v>
      </c>
      <c r="E19" s="4" t="s">
        <v>19</v>
      </c>
      <c r="F19" s="4" t="s">
        <v>20</v>
      </c>
      <c r="G19" s="4" t="s">
        <v>22</v>
      </c>
      <c r="H19" s="5">
        <v>93</v>
      </c>
      <c r="I19" s="5">
        <v>93</v>
      </c>
      <c r="J19" s="5">
        <f t="shared" si="0"/>
        <v>93</v>
      </c>
      <c r="K19" s="5">
        <f t="shared" si="1"/>
        <v>279</v>
      </c>
      <c r="L19" s="1" t="s">
        <v>30</v>
      </c>
    </row>
    <row r="20" spans="2:12">
      <c r="B20" s="1"/>
      <c r="C20" s="1"/>
      <c r="D20" s="4"/>
      <c r="E20" s="4"/>
      <c r="F20" s="4"/>
      <c r="G20" s="4"/>
      <c r="H20" s="5"/>
      <c r="I20" s="5"/>
      <c r="J20" s="5"/>
      <c r="K20" s="5"/>
      <c r="L20" s="1"/>
    </row>
    <row r="21" spans="2:12">
      <c r="B21" s="1" t="s">
        <v>10</v>
      </c>
      <c r="C21" s="1"/>
      <c r="D21" s="4"/>
      <c r="E21" s="4"/>
      <c r="F21" s="4"/>
      <c r="G21" s="4"/>
      <c r="H21" s="5">
        <f>SUM(H11:H20)</f>
        <v>8158.2000000000007</v>
      </c>
      <c r="I21" s="5">
        <f>SUM(I11:I20)</f>
        <v>8279.9</v>
      </c>
      <c r="J21" s="5">
        <f t="shared" ref="J21" si="2">SUM(J11:J20)</f>
        <v>8279.9</v>
      </c>
      <c r="K21" s="5">
        <f t="shared" si="1"/>
        <v>24718</v>
      </c>
      <c r="L21" s="1"/>
    </row>
    <row r="22" spans="2:12">
      <c r="B22" s="1" t="s">
        <v>11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>
      <c r="B23" s="1" t="s">
        <v>12</v>
      </c>
      <c r="C23" s="1"/>
      <c r="D23" s="1"/>
      <c r="E23" s="1"/>
      <c r="F23" s="1"/>
      <c r="G23" s="1"/>
      <c r="H23" s="1"/>
      <c r="I23" s="1"/>
      <c r="J23" s="1"/>
      <c r="K23" s="5"/>
      <c r="L23" s="5"/>
    </row>
    <row r="24" spans="2:12">
      <c r="B24" s="1" t="s">
        <v>13</v>
      </c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4">
    <mergeCell ref="J1:L3"/>
    <mergeCell ref="D5:J5"/>
    <mergeCell ref="D7:G7"/>
    <mergeCell ref="H7:K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сдюсшор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2014-02-27T02:09:08Z</dcterms:modified>
</cp:coreProperties>
</file>