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дюсш" sheetId="1" r:id="rId1"/>
    <sheet name="сдюсшор" sheetId="2" state="hidden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7" i="1"/>
  <c r="I17"/>
  <c r="G17"/>
  <c r="J10"/>
  <c r="H16" l="1"/>
  <c r="I16" s="1"/>
  <c r="J16" s="1"/>
  <c r="G16"/>
  <c r="I9"/>
  <c r="I15" i="2"/>
  <c r="I12" s="1"/>
  <c r="J12" s="1"/>
  <c r="H15"/>
  <c r="H12" s="1"/>
  <c r="J16"/>
  <c r="K16" s="1"/>
  <c r="J18"/>
  <c r="J19"/>
  <c r="K19" s="1"/>
  <c r="I13"/>
  <c r="J13" s="1"/>
  <c r="H13"/>
  <c r="K18"/>
  <c r="I12" i="1"/>
  <c r="I13"/>
  <c r="J13" s="1"/>
  <c r="I14"/>
  <c r="J14" s="1"/>
  <c r="J15" i="2" l="1"/>
  <c r="K13"/>
  <c r="K15"/>
  <c r="K12"/>
  <c r="H21"/>
  <c r="I21"/>
  <c r="J11"/>
  <c r="J21" s="1"/>
  <c r="J12" i="1"/>
  <c r="J9"/>
  <c r="J17" s="1"/>
  <c r="K11" i="2" l="1"/>
  <c r="K21"/>
</calcChain>
</file>

<file path=xl/sharedStrings.xml><?xml version="1.0" encoding="utf-8"?>
<sst xmlns="http://schemas.openxmlformats.org/spreadsheetml/2006/main" count="141" uniqueCount="75">
  <si>
    <t>Развитие массового спорта и подготовка спортивного резерва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</si>
  <si>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</si>
  <si>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</si>
  <si>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</si>
  <si>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ГРБС</t>
  </si>
  <si>
    <t>РзПр</t>
  </si>
  <si>
    <t>ЦСР</t>
  </si>
  <si>
    <t>ВР</t>
  </si>
  <si>
    <t>Итого на период</t>
  </si>
  <si>
    <t xml:space="preserve">Стабильное функционирование учреждения </t>
  </si>
  <si>
    <t>Увеличение количества участников на 10%, победителей и призеров соревнований на 5%</t>
  </si>
  <si>
    <t xml:space="preserve">В том числе </t>
  </si>
  <si>
    <t>ГРБС 1</t>
  </si>
  <si>
    <t>…</t>
  </si>
  <si>
    <t>ГРБС n</t>
  </si>
  <si>
    <t>Расходы (тыс. руб.), годы</t>
  </si>
  <si>
    <t>2014 год</t>
  </si>
  <si>
    <t>2015 год</t>
  </si>
  <si>
    <t>2016 год</t>
  </si>
  <si>
    <t>033</t>
  </si>
  <si>
    <t>07 02</t>
  </si>
  <si>
    <t>4239901</t>
  </si>
  <si>
    <t>4239903</t>
  </si>
  <si>
    <t>019</t>
  </si>
  <si>
    <t>07 07</t>
  </si>
  <si>
    <t xml:space="preserve">Перечень мероприятий подпрограммы </t>
  </si>
  <si>
    <t xml:space="preserve">                                                                                                           Приложение № 2 
к макету подпрограммы, реализуемой в рамках муниципальной  программы муниципального образования города Шарыпово Красноярского края
</t>
  </si>
  <si>
    <t>Софинансирование на закупку экипировки, спортивного инвентаря. Обновление МТБ на 5%</t>
  </si>
  <si>
    <t xml:space="preserve">Увеличение доли обучающихся, занявших призовые места на соревнованиях различного уровня до 59% </t>
  </si>
  <si>
    <t>Опыт общения с коллегами-профессионалами, приобретение новых знаний, умений.</t>
  </si>
  <si>
    <t xml:space="preserve">Отбор спортсменов с высоким уровнем мотивации, сильными функциональными способностями </t>
  </si>
  <si>
    <t>Повышение уровня мотивации к занятию спортом</t>
  </si>
  <si>
    <t xml:space="preserve">Цель подпрограммы
«Развитие детско-юношеского спорта и системы подготовки спортивного резерва»
</t>
  </si>
  <si>
    <t xml:space="preserve">Задача 1
Развитие детско-юношеского спорта и формирование единой системы поиска, выявления и поддержки одаренных детей, повышение качества управления подготовкой спортивного резерва.
</t>
  </si>
  <si>
    <t xml:space="preserve">Мероприятие 3
Участие в соревнованиях согласно календарного плана спортивно-массовых мероприятий
</t>
  </si>
  <si>
    <t xml:space="preserve">Задача 2
 Развитие кадровой политики подготовки спортивного резерва.
</t>
  </si>
  <si>
    <t xml:space="preserve">Мероприятие 1
-Обучение на курсах повышения квалификации
</t>
  </si>
  <si>
    <t xml:space="preserve">Мероприятие 2
Участие в краевых  семинарах
</t>
  </si>
  <si>
    <t xml:space="preserve">Задача 3
Совершенствование системы мероприятий, направленных на поиск и поддержку талантливых, одаренных детей.
</t>
  </si>
  <si>
    <t xml:space="preserve">Мероприятие 1
Проведение комплексных тестов по отбору детей
 </t>
  </si>
  <si>
    <t xml:space="preserve">Мероприятие 2
трудоустройство одаренных детей на ставки спортсменов-инструкторов
</t>
  </si>
  <si>
    <t xml:space="preserve">Мероприятие 1
Участие в грантах для получения спортивного инвентаря
</t>
  </si>
  <si>
    <t>423903</t>
  </si>
  <si>
    <t>5201501</t>
  </si>
  <si>
    <t>Повысится уровень квалификации специалистов (4 чел)</t>
  </si>
  <si>
    <t xml:space="preserve">Мероприятие 2                              Получение субсидия на выполнение муниципального задания    </t>
  </si>
  <si>
    <t>Отдел спорта, туризма и молодежной политики Администрации города Шарыпово</t>
  </si>
  <si>
    <t>Увеличение количества обучающихся прошедших оздоровление в период летних каниул на 10%</t>
  </si>
  <si>
    <t>Задача 3                                              Развитие кадровой политики подготовки спортивного резерва</t>
  </si>
  <si>
    <t>Задача 2                                                   Совершенствование системы мероприятий, направленных на развитие детско-юношеского спорта, поиск, поддержку талантливых и одаренных детей.</t>
  </si>
  <si>
    <t xml:space="preserve">Увеличение на 20%  постоянно занимающихся адаптивной физической культурой от общего  числа лиц с ограниченными возможностями      </t>
  </si>
  <si>
    <t>Задача 1. Развитие детско-юношеских массовых видов спорта, формирование единой системы поиска, выявления и поддержки одаренных детей, повышение качества управления подготовкой спортивного резерва.</t>
  </si>
  <si>
    <t>Цель подпрограммы: Создание условий для занятий массовыми видами спорта детей и подростков в возрасте до 18 лет.</t>
  </si>
  <si>
    <t>2014-2016гг</t>
  </si>
  <si>
    <t xml:space="preserve">Приложение № 2 
к подпрограмме № 3, реализуемой в рамках муниципальной  программы "Развитие физической культуры и спорта в городе Шарыпово" на 2014-2016 годы.
</t>
  </si>
  <si>
    <t>Начальник отделда СТиМП</t>
  </si>
  <si>
    <t>Администрации города Шарыпово</t>
  </si>
  <si>
    <t>Л.А. Когданина</t>
  </si>
  <si>
    <t xml:space="preserve">Мероприятие 1.1.                                    Обеспечение деятельности (оказание услуг) подведомственных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   </t>
  </si>
  <si>
    <t>0638542</t>
  </si>
  <si>
    <t>611</t>
  </si>
  <si>
    <t>Мероприятие 2.1                                            Финансовое обеспечение участия лучших спортсменов в соревнованиях различного уровня в рамках подпрограммы "Развитие массовых видов спорта среди детей и подростков в системе подготовки спортивного резерва"</t>
  </si>
  <si>
    <t>0638543</t>
  </si>
  <si>
    <t>Мероприятие 2.2                                     Организация летнего отдыха, оздоровления и занятости детей  в рамках подпрограммы "Развитие массовых видов спорта среди детей и подростков в системе подготовки спортивного резерва"</t>
  </si>
  <si>
    <t>0638510</t>
  </si>
  <si>
    <t>Мероприятие 2.3                                 Мероприятия, направленные на развитие адаптивной физической культуры в рамках подпрограммы "Развитие массовых видов спорта среди детей и подростков в системе подготовки спортивного резерва"</t>
  </si>
  <si>
    <t>0638545</t>
  </si>
  <si>
    <t>Мероприятие 3.1                   Мероприятия по переподготовке и повышению квалификации в рамках подпрограммы "Развитие массовых видов спорта среди детей и подростков в системе подготовки спортивного резерва"</t>
  </si>
  <si>
    <t>0638528</t>
  </si>
  <si>
    <t>Стабильное функционирование учреждения Повышение качества отбора в группы УТ на 15%</t>
  </si>
  <si>
    <t>Увеличение количества официальных публикаций метадических разработок  по передаче передового педагогического опыта на 15%                                                                             100% прохождения курсов повышения квалификации педагогическими и руководящими работниками ДЮСШ</t>
  </si>
  <si>
    <t xml:space="preserve">Всего </t>
  </si>
  <si>
    <t>х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</si>
  <si>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"Развитие массовых видов спорта среди детей и подростков в системе подготовки спортивного резерва"</t>
  </si>
  <si>
    <t>0638734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</si>
</sst>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85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abSelected="1" zoomScale="90" zoomScaleNormal="90" workbookViewId="0">
      <selection activeCell="I1" sqref="I1:K3"/>
    </sheetView>
  </sheetViews>
  <sheetFormatPr defaultColWidth="12.7109375" defaultRowHeight="15"/>
  <cols>
    <col min="1" max="1" width="34.85546875" style="2" customWidth="1"/>
    <col min="2" max="2" width="25.5703125" style="2" customWidth="1"/>
    <col min="3" max="3" width="10.28515625" style="2" customWidth="1"/>
    <col min="4" max="4" width="7.42578125" style="2" customWidth="1"/>
    <col min="5" max="5" width="10.42578125" style="2" customWidth="1"/>
    <col min="6" max="6" width="6.5703125" style="2" customWidth="1"/>
    <col min="7" max="7" width="11" style="2" customWidth="1"/>
    <col min="8" max="8" width="11.28515625" style="2" customWidth="1"/>
    <col min="9" max="10" width="11.5703125" style="2" customWidth="1"/>
    <col min="11" max="11" width="41" style="2" customWidth="1"/>
    <col min="12" max="16384" width="12.7109375" style="2"/>
  </cols>
  <sheetData>
    <row r="1" spans="1:11">
      <c r="A1" s="11"/>
      <c r="B1" s="11"/>
      <c r="C1" s="11"/>
      <c r="D1" s="11"/>
      <c r="E1" s="11"/>
      <c r="F1" s="11"/>
      <c r="G1" s="11"/>
      <c r="H1" s="11"/>
      <c r="I1" s="28" t="s">
        <v>54</v>
      </c>
      <c r="J1" s="28"/>
      <c r="K1" s="28"/>
    </row>
    <row r="2" spans="1:11">
      <c r="A2" s="11"/>
      <c r="B2" s="11"/>
      <c r="C2" s="11"/>
      <c r="D2" s="11"/>
      <c r="E2" s="11"/>
      <c r="F2" s="11"/>
      <c r="G2" s="11"/>
      <c r="H2" s="11"/>
      <c r="I2" s="28"/>
      <c r="J2" s="28"/>
      <c r="K2" s="28"/>
    </row>
    <row r="3" spans="1:11">
      <c r="A3" s="11"/>
      <c r="B3" s="11"/>
      <c r="C3" s="11"/>
      <c r="D3" s="11"/>
      <c r="E3" s="11"/>
      <c r="F3" s="11"/>
      <c r="G3" s="11"/>
      <c r="H3" s="11"/>
      <c r="I3" s="28"/>
      <c r="J3" s="28"/>
      <c r="K3" s="28"/>
    </row>
    <row r="4" spans="1:11">
      <c r="A4" s="11"/>
      <c r="B4" s="11"/>
      <c r="C4" s="27" t="s">
        <v>25</v>
      </c>
      <c r="D4" s="27"/>
      <c r="E4" s="27"/>
      <c r="F4" s="27"/>
      <c r="G4" s="27"/>
      <c r="H4" s="27"/>
      <c r="I4" s="27"/>
      <c r="J4" s="11"/>
      <c r="K4" s="11"/>
    </row>
    <row r="5" spans="1:11" ht="50.25" customHeight="1">
      <c r="A5" s="6" t="s">
        <v>0</v>
      </c>
      <c r="B5" s="6" t="s">
        <v>1</v>
      </c>
      <c r="C5" s="24" t="s">
        <v>2</v>
      </c>
      <c r="D5" s="25"/>
      <c r="E5" s="25"/>
      <c r="F5" s="26"/>
      <c r="G5" s="24" t="s">
        <v>15</v>
      </c>
      <c r="H5" s="25"/>
      <c r="I5" s="25"/>
      <c r="J5" s="26"/>
      <c r="K5" s="6" t="s">
        <v>3</v>
      </c>
    </row>
    <row r="6" spans="1:11" ht="24" customHeight="1">
      <c r="A6" s="6"/>
      <c r="B6" s="6"/>
      <c r="C6" s="6" t="s">
        <v>4</v>
      </c>
      <c r="D6" s="6" t="s">
        <v>5</v>
      </c>
      <c r="E6" s="6" t="s">
        <v>6</v>
      </c>
      <c r="F6" s="6" t="s">
        <v>7</v>
      </c>
      <c r="G6" s="6" t="s">
        <v>16</v>
      </c>
      <c r="H6" s="6" t="s">
        <v>17</v>
      </c>
      <c r="I6" s="6" t="s">
        <v>18</v>
      </c>
      <c r="J6" s="6" t="s">
        <v>53</v>
      </c>
      <c r="K6" s="6"/>
    </row>
    <row r="7" spans="1:11" ht="28.5" customHeight="1">
      <c r="A7" s="29" t="s">
        <v>52</v>
      </c>
      <c r="B7" s="30"/>
      <c r="C7" s="30"/>
      <c r="D7" s="30"/>
      <c r="E7" s="30"/>
      <c r="F7" s="30"/>
      <c r="G7" s="30"/>
      <c r="H7" s="30"/>
      <c r="I7" s="30"/>
      <c r="J7" s="30"/>
      <c r="K7" s="31"/>
    </row>
    <row r="8" spans="1:11" ht="111.75" customHeight="1">
      <c r="A8" s="12" t="s">
        <v>51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135">
      <c r="A9" s="13" t="s">
        <v>58</v>
      </c>
      <c r="B9" s="6" t="s">
        <v>46</v>
      </c>
      <c r="C9" s="7" t="s">
        <v>19</v>
      </c>
      <c r="D9" s="7" t="s">
        <v>20</v>
      </c>
      <c r="E9" s="7" t="s">
        <v>59</v>
      </c>
      <c r="F9" s="7" t="s">
        <v>60</v>
      </c>
      <c r="G9" s="23">
        <v>7300.87</v>
      </c>
      <c r="H9" s="8">
        <v>6493.49</v>
      </c>
      <c r="I9" s="8">
        <f>H9</f>
        <v>6493.49</v>
      </c>
      <c r="J9" s="23">
        <f>G9+H9+I9</f>
        <v>20287.849999999999</v>
      </c>
      <c r="K9" s="6" t="s">
        <v>69</v>
      </c>
    </row>
    <row r="10" spans="1:11" s="10" customFormat="1" ht="118.5" customHeight="1">
      <c r="A10" s="18" t="s">
        <v>73</v>
      </c>
      <c r="B10" s="19" t="s">
        <v>46</v>
      </c>
      <c r="C10" s="20" t="s">
        <v>19</v>
      </c>
      <c r="D10" s="20" t="s">
        <v>20</v>
      </c>
      <c r="E10" s="20" t="s">
        <v>74</v>
      </c>
      <c r="F10" s="20" t="s">
        <v>60</v>
      </c>
      <c r="G10" s="21">
        <v>592.6</v>
      </c>
      <c r="H10" s="21">
        <v>614.54999999999995</v>
      </c>
      <c r="I10" s="21">
        <v>614.54999999999995</v>
      </c>
      <c r="J10" s="21">
        <f>G10+H10+I10</f>
        <v>1821.7</v>
      </c>
      <c r="K10" s="19" t="s">
        <v>9</v>
      </c>
    </row>
    <row r="11" spans="1:11" ht="105">
      <c r="A11" s="14" t="s">
        <v>49</v>
      </c>
      <c r="B11" s="6"/>
      <c r="C11" s="7"/>
      <c r="D11" s="7"/>
      <c r="E11" s="7"/>
      <c r="F11" s="7"/>
      <c r="G11" s="8"/>
      <c r="H11" s="8"/>
      <c r="I11" s="8"/>
      <c r="J11" s="8"/>
      <c r="K11" s="6"/>
    </row>
    <row r="12" spans="1:11" ht="120">
      <c r="A12" s="13" t="s">
        <v>61</v>
      </c>
      <c r="B12" s="6" t="s">
        <v>46</v>
      </c>
      <c r="C12" s="7" t="s">
        <v>19</v>
      </c>
      <c r="D12" s="7" t="s">
        <v>20</v>
      </c>
      <c r="E12" s="7" t="s">
        <v>62</v>
      </c>
      <c r="F12" s="7" t="s">
        <v>60</v>
      </c>
      <c r="G12" s="8">
        <v>730.24</v>
      </c>
      <c r="H12" s="8">
        <v>731.81</v>
      </c>
      <c r="I12" s="8">
        <f t="shared" ref="I12:I16" si="0">H12</f>
        <v>731.81</v>
      </c>
      <c r="J12" s="8">
        <f t="shared" ref="J12:J16" si="1">G12+H12+I12</f>
        <v>2193.8599999999997</v>
      </c>
      <c r="K12" s="8" t="s">
        <v>10</v>
      </c>
    </row>
    <row r="13" spans="1:11" ht="105">
      <c r="A13" s="13" t="s">
        <v>63</v>
      </c>
      <c r="B13" s="6" t="s">
        <v>46</v>
      </c>
      <c r="C13" s="7" t="s">
        <v>19</v>
      </c>
      <c r="D13" s="7" t="s">
        <v>20</v>
      </c>
      <c r="E13" s="7" t="s">
        <v>64</v>
      </c>
      <c r="F13" s="7" t="s">
        <v>60</v>
      </c>
      <c r="G13" s="8">
        <v>12.62</v>
      </c>
      <c r="H13" s="8">
        <v>12.62</v>
      </c>
      <c r="I13" s="8">
        <f t="shared" si="0"/>
        <v>12.62</v>
      </c>
      <c r="J13" s="8">
        <f t="shared" si="1"/>
        <v>37.86</v>
      </c>
      <c r="K13" s="6" t="s">
        <v>47</v>
      </c>
    </row>
    <row r="14" spans="1:11" ht="74.25" customHeight="1">
      <c r="A14" s="13" t="s">
        <v>65</v>
      </c>
      <c r="B14" s="6" t="s">
        <v>46</v>
      </c>
      <c r="C14" s="7" t="s">
        <v>19</v>
      </c>
      <c r="D14" s="7" t="s">
        <v>20</v>
      </c>
      <c r="E14" s="7" t="s">
        <v>66</v>
      </c>
      <c r="F14" s="7" t="s">
        <v>60</v>
      </c>
      <c r="G14" s="8">
        <v>94</v>
      </c>
      <c r="H14" s="8">
        <v>104</v>
      </c>
      <c r="I14" s="8">
        <f t="shared" si="0"/>
        <v>104</v>
      </c>
      <c r="J14" s="8">
        <f t="shared" si="1"/>
        <v>302</v>
      </c>
      <c r="K14" s="6" t="s">
        <v>50</v>
      </c>
    </row>
    <row r="15" spans="1:11" ht="45">
      <c r="A15" s="14" t="s">
        <v>48</v>
      </c>
      <c r="B15" s="6"/>
      <c r="C15" s="7"/>
      <c r="D15" s="7"/>
      <c r="E15" s="7"/>
      <c r="F15" s="7"/>
      <c r="G15" s="8"/>
      <c r="H15" s="8"/>
      <c r="I15" s="8"/>
      <c r="J15" s="8"/>
      <c r="K15" s="6"/>
    </row>
    <row r="16" spans="1:11" ht="105">
      <c r="A16" s="13" t="s">
        <v>67</v>
      </c>
      <c r="B16" s="6" t="s">
        <v>46</v>
      </c>
      <c r="C16" s="7" t="s">
        <v>19</v>
      </c>
      <c r="D16" s="7" t="s">
        <v>20</v>
      </c>
      <c r="E16" s="7" t="s">
        <v>68</v>
      </c>
      <c r="F16" s="7" t="s">
        <v>60</v>
      </c>
      <c r="G16" s="8">
        <f>12.2+12</f>
        <v>24.2</v>
      </c>
      <c r="H16" s="8">
        <f>12.8+15</f>
        <v>27.8</v>
      </c>
      <c r="I16" s="8">
        <f t="shared" si="0"/>
        <v>27.8</v>
      </c>
      <c r="J16" s="8">
        <f t="shared" si="1"/>
        <v>79.8</v>
      </c>
      <c r="K16" s="6" t="s">
        <v>70</v>
      </c>
    </row>
    <row r="17" spans="1:11" s="9" customFormat="1" ht="37.5" customHeight="1">
      <c r="A17" s="15" t="s">
        <v>71</v>
      </c>
      <c r="B17" s="15"/>
      <c r="C17" s="15" t="s">
        <v>72</v>
      </c>
      <c r="D17" s="15" t="s">
        <v>72</v>
      </c>
      <c r="E17" s="15" t="s">
        <v>72</v>
      </c>
      <c r="F17" s="15" t="s">
        <v>72</v>
      </c>
      <c r="G17" s="22">
        <f>SUM(G9:G16)</f>
        <v>8754.5300000000025</v>
      </c>
      <c r="H17" s="16">
        <f t="shared" ref="H17:I17" si="2">SUM(H9:H16)</f>
        <v>7984.27</v>
      </c>
      <c r="I17" s="16">
        <f t="shared" si="2"/>
        <v>7984.27</v>
      </c>
      <c r="J17" s="22">
        <f t="shared" ref="J17" si="3">SUM(J9:J16)</f>
        <v>24723.07</v>
      </c>
      <c r="K17" s="15"/>
    </row>
    <row r="18" spans="1:1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>
      <c r="A19" s="17" t="s">
        <v>55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>
      <c r="A20" s="17" t="s">
        <v>56</v>
      </c>
      <c r="B20" s="11"/>
      <c r="C20" s="11"/>
      <c r="D20" s="11"/>
      <c r="E20" s="11"/>
      <c r="F20" s="11"/>
      <c r="G20" s="11"/>
      <c r="H20" s="11"/>
      <c r="I20" s="11"/>
      <c r="J20" s="11"/>
      <c r="K20" s="17" t="s">
        <v>57</v>
      </c>
    </row>
  </sheetData>
  <mergeCells count="5">
    <mergeCell ref="C5:F5"/>
    <mergeCell ref="G5:J5"/>
    <mergeCell ref="C4:I4"/>
    <mergeCell ref="I1:K3"/>
    <mergeCell ref="A7:K7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4"/>
  <sheetViews>
    <sheetView topLeftCell="A16" workbookViewId="0">
      <selection activeCell="A16" sqref="A1:XFD1048576"/>
    </sheetView>
  </sheetViews>
  <sheetFormatPr defaultColWidth="12.7109375" defaultRowHeight="15"/>
  <cols>
    <col min="1" max="1" width="12.7109375" style="2"/>
    <col min="2" max="2" width="34.85546875" style="2" customWidth="1"/>
    <col min="3" max="3" width="20.7109375" style="2" customWidth="1"/>
    <col min="4" max="4" width="7.7109375" style="2" customWidth="1"/>
    <col min="5" max="5" width="6.28515625" style="2" customWidth="1"/>
    <col min="6" max="6" width="8.5703125" style="2" customWidth="1"/>
    <col min="7" max="7" width="6.5703125" style="2" customWidth="1"/>
    <col min="8" max="8" width="8.5703125" style="2" customWidth="1"/>
    <col min="9" max="9" width="10.28515625" style="2" customWidth="1"/>
    <col min="10" max="10" width="9.5703125" style="2" customWidth="1"/>
    <col min="11" max="11" width="9.85546875" style="2" customWidth="1"/>
    <col min="12" max="12" width="34.28515625" style="2" customWidth="1"/>
    <col min="13" max="16384" width="12.7109375" style="2"/>
  </cols>
  <sheetData>
    <row r="1" spans="2:12">
      <c r="J1" s="32" t="s">
        <v>26</v>
      </c>
      <c r="K1" s="32"/>
      <c r="L1" s="32"/>
    </row>
    <row r="2" spans="2:12">
      <c r="J2" s="32"/>
      <c r="K2" s="32"/>
      <c r="L2" s="32"/>
    </row>
    <row r="3" spans="2:12" ht="38.25" customHeight="1">
      <c r="J3" s="32"/>
      <c r="K3" s="32"/>
      <c r="L3" s="32"/>
    </row>
    <row r="5" spans="2:12">
      <c r="D5" s="33" t="s">
        <v>25</v>
      </c>
      <c r="E5" s="33"/>
      <c r="F5" s="33"/>
      <c r="G5" s="33"/>
      <c r="H5" s="33"/>
      <c r="I5" s="33"/>
      <c r="J5" s="33"/>
    </row>
    <row r="7" spans="2:12" ht="50.25" customHeight="1">
      <c r="B7" s="1" t="s">
        <v>0</v>
      </c>
      <c r="C7" s="1" t="s">
        <v>1</v>
      </c>
      <c r="D7" s="34" t="s">
        <v>2</v>
      </c>
      <c r="E7" s="35"/>
      <c r="F7" s="35"/>
      <c r="G7" s="36"/>
      <c r="H7" s="34" t="s">
        <v>15</v>
      </c>
      <c r="I7" s="35"/>
      <c r="J7" s="35"/>
      <c r="K7" s="36"/>
      <c r="L7" s="1" t="s">
        <v>3</v>
      </c>
    </row>
    <row r="8" spans="2:12" ht="30">
      <c r="B8" s="1"/>
      <c r="C8" s="1"/>
      <c r="D8" s="1" t="s">
        <v>4</v>
      </c>
      <c r="E8" s="1" t="s">
        <v>5</v>
      </c>
      <c r="F8" s="1" t="s">
        <v>6</v>
      </c>
      <c r="G8" s="1" t="s">
        <v>7</v>
      </c>
      <c r="H8" s="1" t="s">
        <v>16</v>
      </c>
      <c r="I8" s="1" t="s">
        <v>17</v>
      </c>
      <c r="J8" s="1" t="s">
        <v>18</v>
      </c>
      <c r="K8" s="1" t="s">
        <v>8</v>
      </c>
      <c r="L8" s="1"/>
    </row>
    <row r="9" spans="2:12" ht="58.5" customHeight="1">
      <c r="B9" s="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5.25" customHeight="1">
      <c r="B10" s="3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81.75" customHeight="1">
      <c r="B11" s="1" t="s">
        <v>41</v>
      </c>
      <c r="C11" s="6" t="s">
        <v>46</v>
      </c>
      <c r="D11" s="7" t="s">
        <v>19</v>
      </c>
      <c r="E11" s="7" t="s">
        <v>20</v>
      </c>
      <c r="F11" s="7" t="s">
        <v>22</v>
      </c>
      <c r="G11" s="7" t="s">
        <v>23</v>
      </c>
      <c r="H11" s="8">
        <v>5</v>
      </c>
      <c r="I11" s="8">
        <v>7</v>
      </c>
      <c r="J11" s="8">
        <f>I11</f>
        <v>7</v>
      </c>
      <c r="K11" s="8">
        <f>H11+I11+J11</f>
        <v>19</v>
      </c>
      <c r="L11" s="1" t="s">
        <v>27</v>
      </c>
    </row>
    <row r="12" spans="2:12" ht="90">
      <c r="B12" s="1" t="s">
        <v>45</v>
      </c>
      <c r="C12" s="6" t="s">
        <v>46</v>
      </c>
      <c r="D12" s="4" t="s">
        <v>19</v>
      </c>
      <c r="E12" s="4" t="s">
        <v>20</v>
      </c>
      <c r="F12" s="4" t="s">
        <v>21</v>
      </c>
      <c r="G12" s="4" t="s">
        <v>23</v>
      </c>
      <c r="H12" s="5">
        <f>6530.1-H15-H18-H19</f>
        <v>6378.1</v>
      </c>
      <c r="I12" s="5">
        <f>6545.7-I15-I18-I19</f>
        <v>6387.7</v>
      </c>
      <c r="J12" s="5">
        <f t="shared" ref="J12:J19" si="0">I12</f>
        <v>6387.7</v>
      </c>
      <c r="K12" s="5">
        <f t="shared" ref="K12:K21" si="1">H12+I12+J12</f>
        <v>19153.5</v>
      </c>
      <c r="L12" s="1" t="s">
        <v>9</v>
      </c>
    </row>
    <row r="13" spans="2:12" ht="62.25" customHeight="1">
      <c r="B13" s="1" t="s">
        <v>34</v>
      </c>
      <c r="C13" s="6" t="s">
        <v>46</v>
      </c>
      <c r="D13" s="4" t="s">
        <v>19</v>
      </c>
      <c r="E13" s="4" t="s">
        <v>20</v>
      </c>
      <c r="F13" s="4" t="s">
        <v>42</v>
      </c>
      <c r="G13" s="4" t="s">
        <v>23</v>
      </c>
      <c r="H13" s="5">
        <f>1622.1-H11</f>
        <v>1617.1</v>
      </c>
      <c r="I13" s="5">
        <f>1728.2-I11</f>
        <v>1721.2</v>
      </c>
      <c r="J13" s="5">
        <f t="shared" si="0"/>
        <v>1721.2</v>
      </c>
      <c r="K13" s="5">
        <f t="shared" si="1"/>
        <v>5059.5</v>
      </c>
      <c r="L13" s="1" t="s">
        <v>28</v>
      </c>
    </row>
    <row r="14" spans="2:12" ht="60">
      <c r="B14" s="1" t="s">
        <v>35</v>
      </c>
      <c r="C14" s="1"/>
      <c r="D14" s="4"/>
      <c r="E14" s="4"/>
      <c r="F14" s="4"/>
      <c r="G14" s="4"/>
      <c r="H14" s="5"/>
      <c r="I14" s="5"/>
      <c r="J14" s="5"/>
      <c r="K14" s="5"/>
      <c r="L14" s="5"/>
    </row>
    <row r="15" spans="2:12" ht="90">
      <c r="B15" s="1" t="s">
        <v>36</v>
      </c>
      <c r="C15" s="6" t="s">
        <v>46</v>
      </c>
      <c r="D15" s="4" t="s">
        <v>19</v>
      </c>
      <c r="E15" s="4" t="s">
        <v>20</v>
      </c>
      <c r="F15" s="4" t="s">
        <v>21</v>
      </c>
      <c r="G15" s="4" t="s">
        <v>23</v>
      </c>
      <c r="H15" s="5">
        <f>44+10</f>
        <v>54</v>
      </c>
      <c r="I15" s="5">
        <f>45+15</f>
        <v>60</v>
      </c>
      <c r="J15" s="5">
        <f t="shared" si="0"/>
        <v>60</v>
      </c>
      <c r="K15" s="5">
        <f t="shared" si="1"/>
        <v>174</v>
      </c>
      <c r="L15" s="1" t="s">
        <v>44</v>
      </c>
    </row>
    <row r="16" spans="2:12" ht="89.25" customHeight="1">
      <c r="B16" s="1" t="s">
        <v>37</v>
      </c>
      <c r="C16" s="6" t="s">
        <v>46</v>
      </c>
      <c r="D16" s="4" t="s">
        <v>19</v>
      </c>
      <c r="E16" s="4" t="s">
        <v>20</v>
      </c>
      <c r="F16" s="4" t="s">
        <v>43</v>
      </c>
      <c r="G16" s="4" t="s">
        <v>23</v>
      </c>
      <c r="H16" s="5">
        <v>6</v>
      </c>
      <c r="I16" s="5">
        <v>6</v>
      </c>
      <c r="J16" s="5">
        <f t="shared" si="0"/>
        <v>6</v>
      </c>
      <c r="K16" s="5">
        <f t="shared" si="1"/>
        <v>18</v>
      </c>
      <c r="L16" s="1" t="s">
        <v>29</v>
      </c>
    </row>
    <row r="17" spans="2:12" ht="90">
      <c r="B17" s="1" t="s">
        <v>38</v>
      </c>
      <c r="C17" s="1"/>
      <c r="D17" s="4"/>
      <c r="E17" s="4"/>
      <c r="F17" s="4"/>
      <c r="G17" s="4"/>
      <c r="H17" s="5"/>
      <c r="I17" s="5"/>
      <c r="J17" s="5"/>
      <c r="K17" s="5"/>
      <c r="L17" s="1"/>
    </row>
    <row r="18" spans="2:12" ht="85.5" customHeight="1">
      <c r="B18" s="1" t="s">
        <v>39</v>
      </c>
      <c r="C18" s="6" t="s">
        <v>46</v>
      </c>
      <c r="D18" s="4" t="s">
        <v>19</v>
      </c>
      <c r="E18" s="4" t="s">
        <v>24</v>
      </c>
      <c r="F18" s="4" t="s">
        <v>21</v>
      </c>
      <c r="G18" s="4" t="s">
        <v>23</v>
      </c>
      <c r="H18" s="5">
        <v>5</v>
      </c>
      <c r="I18" s="5">
        <v>5</v>
      </c>
      <c r="J18" s="5">
        <f t="shared" si="0"/>
        <v>5</v>
      </c>
      <c r="K18" s="5">
        <f t="shared" si="1"/>
        <v>15</v>
      </c>
      <c r="L18" s="1" t="s">
        <v>30</v>
      </c>
    </row>
    <row r="19" spans="2:12" ht="83.25" customHeight="1">
      <c r="B19" s="1" t="s">
        <v>40</v>
      </c>
      <c r="C19" s="6" t="s">
        <v>46</v>
      </c>
      <c r="D19" s="4" t="s">
        <v>19</v>
      </c>
      <c r="E19" s="4" t="s">
        <v>20</v>
      </c>
      <c r="F19" s="4" t="s">
        <v>21</v>
      </c>
      <c r="G19" s="4" t="s">
        <v>23</v>
      </c>
      <c r="H19" s="5">
        <v>93</v>
      </c>
      <c r="I19" s="5">
        <v>93</v>
      </c>
      <c r="J19" s="5">
        <f t="shared" si="0"/>
        <v>93</v>
      </c>
      <c r="K19" s="5">
        <f t="shared" si="1"/>
        <v>279</v>
      </c>
      <c r="L19" s="1" t="s">
        <v>31</v>
      </c>
    </row>
    <row r="20" spans="2:12">
      <c r="B20" s="1"/>
      <c r="C20" s="1"/>
      <c r="D20" s="4"/>
      <c r="E20" s="4"/>
      <c r="F20" s="4"/>
      <c r="G20" s="4"/>
      <c r="H20" s="5"/>
      <c r="I20" s="5"/>
      <c r="J20" s="5"/>
      <c r="K20" s="5"/>
      <c r="L20" s="1"/>
    </row>
    <row r="21" spans="2:12">
      <c r="B21" s="1" t="s">
        <v>11</v>
      </c>
      <c r="C21" s="1"/>
      <c r="D21" s="4"/>
      <c r="E21" s="4"/>
      <c r="F21" s="4"/>
      <c r="G21" s="4"/>
      <c r="H21" s="5">
        <f>SUM(H11:H20)</f>
        <v>8158.2000000000007</v>
      </c>
      <c r="I21" s="5">
        <f>SUM(I11:I20)</f>
        <v>8279.9</v>
      </c>
      <c r="J21" s="5">
        <f t="shared" ref="J21" si="2">SUM(J11:J20)</f>
        <v>8279.9</v>
      </c>
      <c r="K21" s="5">
        <f t="shared" si="1"/>
        <v>24718</v>
      </c>
      <c r="L21" s="1"/>
    </row>
    <row r="22" spans="2:12">
      <c r="B22" s="1" t="s">
        <v>12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>
      <c r="B23" s="1" t="s">
        <v>13</v>
      </c>
      <c r="C23" s="1"/>
      <c r="D23" s="1"/>
      <c r="E23" s="1"/>
      <c r="F23" s="1"/>
      <c r="G23" s="1"/>
      <c r="H23" s="1"/>
      <c r="I23" s="1"/>
      <c r="J23" s="1"/>
      <c r="K23" s="5"/>
      <c r="L23" s="5"/>
    </row>
    <row r="24" spans="2:12">
      <c r="B24" s="1" t="s">
        <v>14</v>
      </c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4">
    <mergeCell ref="J1:L3"/>
    <mergeCell ref="D5:J5"/>
    <mergeCell ref="D7:G7"/>
    <mergeCell ref="H7:K7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дюсш</vt:lpstr>
      <vt:lpstr>сдюсшор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2014-03-20T12:49:16Z</dcterms:modified>
</cp:coreProperties>
</file>