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1" sheetId="1" r:id="rId1"/>
    <sheet name="прил 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1" i="1"/>
  <c r="I19"/>
  <c r="I12"/>
  <c r="I9" s="1"/>
  <c r="J12"/>
  <c r="J9"/>
  <c r="K9"/>
  <c r="L14"/>
  <c r="L39" l="1"/>
  <c r="K39"/>
  <c r="I39" l="1"/>
  <c r="J39"/>
  <c r="L43"/>
  <c r="J15"/>
  <c r="J19"/>
  <c r="L22"/>
  <c r="L12"/>
  <c r="L9" s="1"/>
  <c r="I15"/>
  <c r="L32"/>
  <c r="L21"/>
  <c r="I28" l="1"/>
  <c r="I7" s="1"/>
  <c r="J38"/>
  <c r="I38"/>
  <c r="K42" l="1"/>
  <c r="L42" s="1"/>
  <c r="K38"/>
  <c r="L38" s="1"/>
  <c r="K36"/>
  <c r="L36" s="1"/>
  <c r="K35"/>
  <c r="L35" s="1"/>
  <c r="K34"/>
  <c r="L34" s="1"/>
  <c r="K31"/>
  <c r="L27"/>
  <c r="L25"/>
  <c r="L23"/>
  <c r="K20"/>
  <c r="L19"/>
  <c r="L20" l="1"/>
  <c r="K15"/>
  <c r="L15" s="1"/>
  <c r="L31"/>
  <c r="J28" l="1"/>
  <c r="J7" s="1"/>
  <c r="K28"/>
  <c r="K7" s="1"/>
  <c r="L28" l="1"/>
  <c r="L7" s="1"/>
</calcChain>
</file>

<file path=xl/sharedStrings.xml><?xml version="1.0" encoding="utf-8"?>
<sst xmlns="http://schemas.openxmlformats.org/spreadsheetml/2006/main" count="161" uniqueCount="100">
  <si>
    <t>Код бюджетной классификации</t>
  </si>
  <si>
    <t>Расходы (тыс.руб.)</t>
  </si>
  <si>
    <t>ГРБС</t>
  </si>
  <si>
    <t>РэПр</t>
  </si>
  <si>
    <t>ЦСР</t>
  </si>
  <si>
    <t>ВР</t>
  </si>
  <si>
    <t xml:space="preserve">Итого за период </t>
  </si>
  <si>
    <t>всего расходные обязательства</t>
  </si>
  <si>
    <t>в том числе:</t>
  </si>
  <si>
    <t>Подпрограмма 2</t>
  </si>
  <si>
    <t>Подпрограмма 1</t>
  </si>
  <si>
    <t>1.1.</t>
  </si>
  <si>
    <t>2.1.</t>
  </si>
  <si>
    <t>2.2.</t>
  </si>
  <si>
    <t>2.3.</t>
  </si>
  <si>
    <t>2.4.</t>
  </si>
  <si>
    <t>2.5.</t>
  </si>
  <si>
    <t>2.6.</t>
  </si>
  <si>
    <t>Подпрограмма 3</t>
  </si>
  <si>
    <t>3.1.</t>
  </si>
  <si>
    <t>отдел спорта, туризма и молодежной политики Администрации города Шарыпово</t>
  </si>
  <si>
    <t>отдел СТиМП Администрации города Шарыпово</t>
  </si>
  <si>
    <t>Наименование ГРБС</t>
  </si>
  <si>
    <t>Л.А. Когданина</t>
  </si>
  <si>
    <t>033</t>
  </si>
  <si>
    <t>Начальник отдела СТиМП Администрации города Шарыпово</t>
  </si>
  <si>
    <t>Муниципальная программа</t>
  </si>
  <si>
    <t>Статус (муниципальная программа, в том числе ведомственная целевая программа)</t>
  </si>
  <si>
    <t>Наименование муниципальной программы, в том числе ведомственной целевой программы</t>
  </si>
  <si>
    <t>2.7.</t>
  </si>
  <si>
    <t xml:space="preserve">Информация о распределении планируемых расходов по отдельным мероприятиям программы, подпрограммам муниципальной программы "Развитие физической культуры и спорта в городе Шарыпово на 2014-2016 годы" </t>
  </si>
  <si>
    <t>"Развитие физической культуры и спорта в городе Шарыпово на 2014-2016 годы"</t>
  </si>
  <si>
    <t>«Формирование здорового образа жизни через развитие массовой физической культуры и спорта" на 2014-2016 годы»</t>
  </si>
  <si>
    <t>"Развитие детско-юношеского спорта и системы подготовки спортивного резерва"</t>
  </si>
  <si>
    <t>"Развитие массовых видов спорта среди детей и подростков в системе подготовки спортивного резерва"</t>
  </si>
  <si>
    <t>3.3.</t>
  </si>
  <si>
    <t>3.4.</t>
  </si>
  <si>
    <t>3.5.</t>
  </si>
  <si>
    <t>3.6.</t>
  </si>
  <si>
    <t>3.7.</t>
  </si>
  <si>
    <t>3.8.</t>
  </si>
  <si>
    <t>Подпрограмма 4</t>
  </si>
  <si>
    <t>"Управление развитием отрасли физической культуры и спорта"</t>
  </si>
  <si>
    <t>4.1.</t>
  </si>
  <si>
    <t>2.8.</t>
  </si>
  <si>
    <t>Отдел спорта, туризма и молодежной политики  Администрации города  Шарыпово</t>
  </si>
  <si>
    <t>11 01</t>
  </si>
  <si>
    <t>1.1.   Обеспечение деятельности (оказание услуг) подведомственных учреждений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</si>
  <si>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 xml:space="preserve">Задача 1
Формирование единой системы поиска, выявления и поддержки одаренных детей, повышение качества управления подготовкой спортивного резерва; 
</t>
  </si>
  <si>
    <t>Отдел спорта, туризма и молодежной политики Администрации города Шарыпово</t>
  </si>
  <si>
    <t>07 02</t>
  </si>
  <si>
    <t>0628542</t>
  </si>
  <si>
    <t>611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</si>
  <si>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</si>
  <si>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0621021</t>
  </si>
  <si>
    <t>Мероприятие 2                           Финансовое обеспечение участия лучших спортсменов в соревнованиях различного уровня в рамках подпрограммы "Развитие детско-юношеского спорта и системы подготовки спортивного резерва"</t>
  </si>
  <si>
    <t>0628543</t>
  </si>
  <si>
    <t xml:space="preserve">Задача 2
 Развитие кадровой политики подготовки спортивного резерва.
</t>
  </si>
  <si>
    <t xml:space="preserve">Мероприятие 1
Мероприятия по переподготовке и повышению квалификации в рамках подпрограммы "Развитие детско-юношеского спорта и системы подготовки спортивного резерва"
</t>
  </si>
  <si>
    <t>0628528</t>
  </si>
  <si>
    <t xml:space="preserve">Задача 3
Совершенствование системы мероприятий, направленных на поиск и поддержку талантливых, одаренных детей
</t>
  </si>
  <si>
    <t xml:space="preserve">Мероприятие 1
Прочие мероприятия в сфере спортивного совершенствования в рамках подпрограммы "Развитие детско-юношеского спорта и системы подготовки спортивного резерва"
</t>
  </si>
  <si>
    <t>0628544</t>
  </si>
  <si>
    <t>0618540</t>
  </si>
  <si>
    <t xml:space="preserve">Мероприятие 1.1.                                    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   </t>
  </si>
  <si>
    <t>0638542</t>
  </si>
  <si>
    <t>Задача 2                                                   Совершенствование системы мероприятий, направленных на развитие детско-юношеского спорта, поиск, поддержку талантливых и одаренных детей.</t>
  </si>
  <si>
    <t>Мероприятие 2.1                                            Финансовое обеспечение участия лучших спортсменов в соревнованиях различного уровня в рамках подпрограммы "Развитие массовых видов спорта среди детей и подростков в системе подготовки спортивного резерва"</t>
  </si>
  <si>
    <t>0638543</t>
  </si>
  <si>
    <t>Мероприятие 2.2                                     Организация летнего отдыха, оздоровления и занятости детей  в рамках подпрограммы "Развитие массовых видов спорта среди детей и подростков в системе подготовки спортивного резерва"</t>
  </si>
  <si>
    <t>0638510</t>
  </si>
  <si>
    <t>Мероприятие 2.3                                 Мероприятия, направленные на развитие адаптивной физической культуры в рамках подпрограммы "Развитие массовых видов спорта среди детей и подростков в системе подготовки спортивного резерва"</t>
  </si>
  <si>
    <t>0638545</t>
  </si>
  <si>
    <t>Задача 3                                              Развитие кадровой политики подготовки спортивного резерва</t>
  </si>
  <si>
    <t>Мероприятие 3.1                   Мероприятия по переподготовке и повышению квалификации в рамках подпрограммы "Развитие массовых видов спорта среди детей и подростков в системе подготовки спортивного резерва"</t>
  </si>
  <si>
    <t>0638528</t>
  </si>
  <si>
    <t>Руководство и управление в сфере установленных функций органов местного самоуправления в рамках подпрограммы "Управление развитием отрасли физической культуры и спорта"</t>
  </si>
  <si>
    <t>07 07</t>
  </si>
  <si>
    <t>0648516</t>
  </si>
  <si>
    <t>Задача 1. Развитие детско-юношеских массовых видов спорта, формирование единой системы поиска, выявления и поддержки одаренных детей, повышение качества управления подготовкой спортивного резерва.</t>
  </si>
  <si>
    <t>2.9.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</si>
  <si>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детско-юношеского спорта и системы подготовки спортивного резерва"</t>
  </si>
  <si>
    <t>0628734</t>
  </si>
  <si>
    <t>3.2.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</si>
  <si>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массовых видов спорта среди детей и подростков в системе подготовки спортивного резерва"</t>
  </si>
  <si>
    <t>0638734</t>
  </si>
  <si>
    <t>Персональные выплаты, устанавливаемые в целях повышения оплаты труда молодым специалистам в рамках подпрограммы "Развитие детско-юношеского спорта и системы подготовки спортивного резерва"</t>
  </si>
  <si>
    <t>0621031</t>
  </si>
  <si>
    <t>2.10.</t>
  </si>
  <si>
    <t>4.2.</t>
  </si>
  <si>
    <t>Муниципальный конкурс грантовых программ в рамках подпрограммы "Управление развитием отрасли физической культуры и спорта"</t>
  </si>
  <si>
    <t>0648554</t>
  </si>
  <si>
    <t xml:space="preserve">Мероприятие 1                                                                           Обеспечение деятельности (оказание услуг) подведомственных учреждений дополнительного образования в рамках подпрограммы "Развитие детско-юношеского спорта и системы подготовки спортивного резерва" </t>
  </si>
  <si>
    <t>1.2.</t>
  </si>
  <si>
    <t>1.2.   Мероприятия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</si>
  <si>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Муниципальное автономное учреждение «Центр физкультурно-спортивной подготовки»</t>
  </si>
  <si>
    <t>0618541</t>
  </si>
  <si>
    <t>810</t>
  </si>
  <si>
    <t>121                  122                                          244</t>
  </si>
  <si>
    <t>Приложение №3 к муниципальной программе "Развитие физической культуры и спорта в городе Шарыпово" на 2014-2016 годы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</si>
</sst>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#,##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696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wrapText="1"/>
    </xf>
    <xf numFmtId="4" fontId="0" fillId="0" borderId="0" xfId="0" applyNumberFormat="1"/>
    <xf numFmtId="4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abSelected="1" topLeftCell="E1" zoomScale="90" zoomScaleNormal="90" workbookViewId="0">
      <selection activeCell="H1" sqref="H1:L2"/>
    </sheetView>
  </sheetViews>
  <sheetFormatPr defaultRowHeight="15"/>
  <cols>
    <col min="1" max="1" width="7.28515625" style="26" customWidth="1"/>
    <col min="2" max="2" width="17.28515625" style="26" customWidth="1"/>
    <col min="3" max="3" width="44.42578125" style="26" customWidth="1"/>
    <col min="4" max="4" width="23.140625" style="26" customWidth="1"/>
    <col min="5" max="6" width="9.140625" style="26"/>
    <col min="7" max="7" width="9.140625" style="27" customWidth="1"/>
    <col min="8" max="8" width="9.28515625" style="26" customWidth="1"/>
    <col min="9" max="9" width="12.42578125" style="26" customWidth="1"/>
    <col min="10" max="11" width="13.28515625" style="26" customWidth="1"/>
    <col min="12" max="12" width="15.85546875" style="26" customWidth="1"/>
    <col min="13" max="14" width="9.140625" style="26"/>
    <col min="15" max="17" width="10.28515625" style="26" bestFit="1" customWidth="1"/>
    <col min="18" max="16384" width="9.140625" style="26"/>
  </cols>
  <sheetData>
    <row r="1" spans="1:13">
      <c r="H1" s="45" t="s">
        <v>99</v>
      </c>
      <c r="I1" s="45"/>
      <c r="J1" s="45"/>
      <c r="K1" s="45"/>
      <c r="L1" s="45"/>
    </row>
    <row r="2" spans="1:13" ht="19.5" customHeight="1">
      <c r="H2" s="45"/>
      <c r="I2" s="45"/>
      <c r="J2" s="45"/>
      <c r="K2" s="45"/>
      <c r="L2" s="45"/>
    </row>
    <row r="4" spans="1:13" ht="39" customHeight="1">
      <c r="A4" s="47" t="s">
        <v>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3">
      <c r="A5" s="48"/>
      <c r="B5" s="48" t="s">
        <v>27</v>
      </c>
      <c r="C5" s="48" t="s">
        <v>28</v>
      </c>
      <c r="D5" s="48" t="s">
        <v>22</v>
      </c>
      <c r="E5" s="50" t="s">
        <v>0</v>
      </c>
      <c r="F5" s="51"/>
      <c r="G5" s="51"/>
      <c r="H5" s="52"/>
      <c r="I5" s="50" t="s">
        <v>1</v>
      </c>
      <c r="J5" s="51"/>
      <c r="K5" s="51"/>
      <c r="L5" s="52"/>
    </row>
    <row r="6" spans="1:13" ht="132" customHeight="1">
      <c r="A6" s="49"/>
      <c r="B6" s="49"/>
      <c r="C6" s="49"/>
      <c r="D6" s="49"/>
      <c r="E6" s="10" t="s">
        <v>2</v>
      </c>
      <c r="F6" s="10" t="s">
        <v>3</v>
      </c>
      <c r="G6" s="28" t="s">
        <v>4</v>
      </c>
      <c r="H6" s="10" t="s">
        <v>5</v>
      </c>
      <c r="I6" s="10">
        <v>2014</v>
      </c>
      <c r="J6" s="10">
        <v>2015</v>
      </c>
      <c r="K6" s="10">
        <v>2016</v>
      </c>
      <c r="L6" s="10" t="s">
        <v>6</v>
      </c>
    </row>
    <row r="7" spans="1:13" s="29" customFormat="1" ht="50.25" customHeight="1">
      <c r="A7" s="6"/>
      <c r="B7" s="6" t="s">
        <v>26</v>
      </c>
      <c r="C7" s="6" t="s">
        <v>31</v>
      </c>
      <c r="D7" s="6" t="s">
        <v>7</v>
      </c>
      <c r="E7" s="3"/>
      <c r="F7" s="3"/>
      <c r="G7" s="4"/>
      <c r="H7" s="3"/>
      <c r="I7" s="43">
        <f>I9+I15+I28+I39</f>
        <v>51333.42</v>
      </c>
      <c r="J7" s="43">
        <f>J9+J15+J28+J39</f>
        <v>53297.110000000008</v>
      </c>
      <c r="K7" s="43">
        <f>K9+K15+K28+K39</f>
        <v>53297.110000000008</v>
      </c>
      <c r="L7" s="43">
        <f>L9+L15+L28+L39</f>
        <v>157927.64000000001</v>
      </c>
    </row>
    <row r="8" spans="1:13">
      <c r="A8" s="10"/>
      <c r="B8" s="10"/>
      <c r="C8" s="10"/>
      <c r="D8" s="10" t="s">
        <v>8</v>
      </c>
      <c r="E8" s="5"/>
      <c r="F8" s="5"/>
      <c r="G8" s="4"/>
      <c r="H8" s="5"/>
      <c r="I8" s="5"/>
      <c r="J8" s="5"/>
      <c r="K8" s="5"/>
      <c r="L8" s="3"/>
    </row>
    <row r="9" spans="1:13" s="29" customFormat="1" ht="42.75">
      <c r="A9" s="6">
        <v>1</v>
      </c>
      <c r="B9" s="6" t="s">
        <v>10</v>
      </c>
      <c r="C9" s="7" t="s">
        <v>32</v>
      </c>
      <c r="D9" s="6" t="s">
        <v>7</v>
      </c>
      <c r="E9" s="8"/>
      <c r="F9" s="8"/>
      <c r="G9" s="9"/>
      <c r="H9" s="8"/>
      <c r="I9" s="25">
        <f>SUM(I12:I14)</f>
        <v>30749.54</v>
      </c>
      <c r="J9" s="3">
        <f t="shared" ref="J9:L9" si="0">SUM(J12:J14)</f>
        <v>33459.01</v>
      </c>
      <c r="K9" s="3">
        <f t="shared" si="0"/>
        <v>33459.01</v>
      </c>
      <c r="L9" s="25">
        <f t="shared" si="0"/>
        <v>97667.56</v>
      </c>
    </row>
    <row r="10" spans="1:13" s="29" customFormat="1">
      <c r="A10" s="6"/>
      <c r="B10" s="6"/>
      <c r="C10" s="7"/>
      <c r="D10" s="10" t="s">
        <v>8</v>
      </c>
      <c r="E10" s="8"/>
      <c r="F10" s="8"/>
      <c r="G10" s="9"/>
      <c r="H10" s="8"/>
      <c r="I10" s="3"/>
      <c r="J10" s="3"/>
      <c r="K10" s="3"/>
      <c r="L10" s="3"/>
    </row>
    <row r="11" spans="1:13" ht="60">
      <c r="A11" s="10"/>
      <c r="B11" s="10"/>
      <c r="C11" s="11"/>
      <c r="D11" s="12" t="s">
        <v>20</v>
      </c>
      <c r="E11" s="13"/>
      <c r="F11" s="13"/>
      <c r="G11" s="13"/>
      <c r="H11" s="13"/>
      <c r="I11" s="14"/>
      <c r="J11" s="14"/>
      <c r="K11" s="14"/>
      <c r="L11" s="15"/>
    </row>
    <row r="12" spans="1:13" ht="54.75" customHeight="1">
      <c r="A12" s="48" t="s">
        <v>11</v>
      </c>
      <c r="B12" s="48"/>
      <c r="C12" s="53" t="s">
        <v>47</v>
      </c>
      <c r="D12" s="53" t="s">
        <v>45</v>
      </c>
      <c r="E12" s="48">
        <v>33</v>
      </c>
      <c r="F12" s="48" t="s">
        <v>46</v>
      </c>
      <c r="G12" s="58" t="s">
        <v>63</v>
      </c>
      <c r="H12" s="48">
        <v>621</v>
      </c>
      <c r="I12" s="54">
        <f>32109.04-300-1359.5</f>
        <v>30449.54</v>
      </c>
      <c r="J12" s="56">
        <f>33459.01-300</f>
        <v>33159.01</v>
      </c>
      <c r="K12" s="56">
        <v>33159.01</v>
      </c>
      <c r="L12" s="54">
        <f>SUM(I12:K13)</f>
        <v>96767.56</v>
      </c>
      <c r="M12" s="30"/>
    </row>
    <row r="13" spans="1:13" ht="44.25" customHeight="1">
      <c r="A13" s="49"/>
      <c r="B13" s="49"/>
      <c r="C13" s="53"/>
      <c r="D13" s="53"/>
      <c r="E13" s="49"/>
      <c r="F13" s="49"/>
      <c r="G13" s="59"/>
      <c r="H13" s="49"/>
      <c r="I13" s="55"/>
      <c r="J13" s="57"/>
      <c r="K13" s="57"/>
      <c r="L13" s="55"/>
      <c r="M13" s="30"/>
    </row>
    <row r="14" spans="1:13" ht="44.25" customHeight="1">
      <c r="A14" s="31" t="s">
        <v>93</v>
      </c>
      <c r="B14" s="31"/>
      <c r="C14" s="10" t="s">
        <v>94</v>
      </c>
      <c r="D14" s="10" t="s">
        <v>95</v>
      </c>
      <c r="E14" s="10">
        <v>33</v>
      </c>
      <c r="F14" s="10" t="s">
        <v>46</v>
      </c>
      <c r="G14" s="9" t="s">
        <v>96</v>
      </c>
      <c r="H14" s="10">
        <v>621</v>
      </c>
      <c r="I14" s="5">
        <v>300</v>
      </c>
      <c r="J14" s="5">
        <v>300</v>
      </c>
      <c r="K14" s="5">
        <v>300</v>
      </c>
      <c r="L14" s="5">
        <f>SUM(I14:K14)</f>
        <v>900</v>
      </c>
      <c r="M14" s="30"/>
    </row>
    <row r="15" spans="1:13" s="29" customFormat="1" ht="42.75">
      <c r="A15" s="6">
        <v>2</v>
      </c>
      <c r="B15" s="6" t="s">
        <v>9</v>
      </c>
      <c r="C15" s="16" t="s">
        <v>33</v>
      </c>
      <c r="D15" s="16" t="s">
        <v>7</v>
      </c>
      <c r="E15" s="17"/>
      <c r="F15" s="17"/>
      <c r="G15" s="18"/>
      <c r="H15" s="17"/>
      <c r="I15" s="44">
        <f>SUM(I18:I27)</f>
        <v>9288.77</v>
      </c>
      <c r="J15" s="19">
        <f>SUM(J18:J27)</f>
        <v>9266.8500000000022</v>
      </c>
      <c r="K15" s="19">
        <f t="shared" ref="K15" si="1">SUM(K18:K27)</f>
        <v>9266.85</v>
      </c>
      <c r="L15" s="44">
        <f>SUM(I15:K15)</f>
        <v>27822.47</v>
      </c>
      <c r="M15" s="32"/>
    </row>
    <row r="16" spans="1:13">
      <c r="A16" s="10"/>
      <c r="B16" s="10"/>
      <c r="C16" s="10"/>
      <c r="D16" s="10" t="s">
        <v>8</v>
      </c>
      <c r="E16" s="9"/>
      <c r="F16" s="9"/>
      <c r="G16" s="9"/>
      <c r="H16" s="9"/>
      <c r="I16" s="5"/>
      <c r="J16" s="5"/>
      <c r="K16" s="5"/>
      <c r="L16" s="3"/>
    </row>
    <row r="17" spans="1:12" ht="42.75" customHeight="1">
      <c r="A17" s="10"/>
      <c r="B17" s="10"/>
      <c r="C17" s="10"/>
      <c r="D17" s="33" t="s">
        <v>21</v>
      </c>
      <c r="E17" s="9"/>
      <c r="F17" s="9"/>
      <c r="G17" s="9"/>
      <c r="H17" s="9"/>
      <c r="I17" s="5"/>
      <c r="J17" s="5"/>
      <c r="K17" s="5"/>
      <c r="L17" s="5"/>
    </row>
    <row r="18" spans="1:12" ht="81.75" customHeight="1">
      <c r="A18" s="21" t="s">
        <v>12</v>
      </c>
      <c r="B18" s="21"/>
      <c r="C18" s="34" t="s">
        <v>48</v>
      </c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16.25" customHeight="1">
      <c r="A19" s="10" t="s">
        <v>13</v>
      </c>
      <c r="B19" s="10"/>
      <c r="C19" s="22" t="s">
        <v>92</v>
      </c>
      <c r="D19" s="10" t="s">
        <v>49</v>
      </c>
      <c r="E19" s="9" t="s">
        <v>24</v>
      </c>
      <c r="F19" s="9" t="s">
        <v>50</v>
      </c>
      <c r="G19" s="9" t="s">
        <v>51</v>
      </c>
      <c r="H19" s="9" t="s">
        <v>52</v>
      </c>
      <c r="I19" s="23">
        <f>7340.12-102.66+321.36</f>
        <v>7558.82</v>
      </c>
      <c r="J19" s="5">
        <f>7612.01-81.87</f>
        <v>7530.14</v>
      </c>
      <c r="K19" s="5">
        <v>7612.01</v>
      </c>
      <c r="L19" s="23">
        <f>I19+J19+K19</f>
        <v>22700.97</v>
      </c>
    </row>
    <row r="20" spans="1:12" s="24" customFormat="1" ht="124.5" customHeight="1">
      <c r="A20" s="21" t="s">
        <v>14</v>
      </c>
      <c r="B20" s="21"/>
      <c r="C20" s="22" t="s">
        <v>53</v>
      </c>
      <c r="D20" s="10" t="s">
        <v>49</v>
      </c>
      <c r="E20" s="9" t="s">
        <v>24</v>
      </c>
      <c r="F20" s="9" t="s">
        <v>50</v>
      </c>
      <c r="G20" s="9" t="s">
        <v>54</v>
      </c>
      <c r="H20" s="9" t="s">
        <v>52</v>
      </c>
      <c r="I20" s="5">
        <v>6</v>
      </c>
      <c r="J20" s="5">
        <v>6</v>
      </c>
      <c r="K20" s="5">
        <f>J20</f>
        <v>6</v>
      </c>
      <c r="L20" s="5">
        <f>I20+J20+K20</f>
        <v>18</v>
      </c>
    </row>
    <row r="21" spans="1:12" s="24" customFormat="1" ht="124.5" customHeight="1">
      <c r="A21" s="21" t="s">
        <v>15</v>
      </c>
      <c r="B21" s="21"/>
      <c r="C21" s="22" t="s">
        <v>81</v>
      </c>
      <c r="D21" s="10" t="s">
        <v>49</v>
      </c>
      <c r="E21" s="9" t="s">
        <v>24</v>
      </c>
      <c r="F21" s="9" t="s">
        <v>50</v>
      </c>
      <c r="G21" s="9" t="s">
        <v>82</v>
      </c>
      <c r="H21" s="9" t="s">
        <v>52</v>
      </c>
      <c r="I21" s="5">
        <v>696.19</v>
      </c>
      <c r="J21" s="5">
        <v>721.97</v>
      </c>
      <c r="K21" s="5">
        <v>721.97</v>
      </c>
      <c r="L21" s="5">
        <f>I21+J21+K21</f>
        <v>2140.13</v>
      </c>
    </row>
    <row r="22" spans="1:12" s="24" customFormat="1" ht="124.5" customHeight="1">
      <c r="A22" s="21" t="s">
        <v>16</v>
      </c>
      <c r="B22" s="21"/>
      <c r="C22" s="22" t="s">
        <v>86</v>
      </c>
      <c r="D22" s="10" t="s">
        <v>49</v>
      </c>
      <c r="E22" s="9" t="s">
        <v>24</v>
      </c>
      <c r="F22" s="9" t="s">
        <v>50</v>
      </c>
      <c r="G22" s="9" t="s">
        <v>87</v>
      </c>
      <c r="H22" s="9" t="s">
        <v>52</v>
      </c>
      <c r="I22" s="5">
        <v>102.66</v>
      </c>
      <c r="J22" s="5">
        <v>81.87</v>
      </c>
      <c r="K22" s="5">
        <v>0</v>
      </c>
      <c r="L22" s="5">
        <f>I22+J22+K22</f>
        <v>184.53</v>
      </c>
    </row>
    <row r="23" spans="1:12" ht="99" customHeight="1">
      <c r="A23" s="35" t="s">
        <v>17</v>
      </c>
      <c r="B23" s="10"/>
      <c r="C23" s="22" t="s">
        <v>55</v>
      </c>
      <c r="D23" s="10" t="s">
        <v>49</v>
      </c>
      <c r="E23" s="9" t="s">
        <v>24</v>
      </c>
      <c r="F23" s="9" t="s">
        <v>50</v>
      </c>
      <c r="G23" s="9" t="s">
        <v>56</v>
      </c>
      <c r="H23" s="9" t="s">
        <v>52</v>
      </c>
      <c r="I23" s="5">
        <v>678.86</v>
      </c>
      <c r="J23" s="5">
        <v>678.86</v>
      </c>
      <c r="K23" s="5">
        <v>678.86</v>
      </c>
      <c r="L23" s="5">
        <f>I23+J23+K23</f>
        <v>2036.58</v>
      </c>
    </row>
    <row r="24" spans="1:12" ht="69.75" customHeight="1">
      <c r="A24" s="36" t="s">
        <v>29</v>
      </c>
      <c r="B24" s="10"/>
      <c r="C24" s="22" t="s">
        <v>57</v>
      </c>
      <c r="D24" s="10"/>
      <c r="E24" s="9"/>
      <c r="F24" s="9"/>
      <c r="G24" s="9"/>
      <c r="H24" s="9"/>
      <c r="I24" s="5"/>
      <c r="J24" s="5"/>
      <c r="K24" s="5"/>
      <c r="L24" s="5"/>
    </row>
    <row r="25" spans="1:12" ht="87" customHeight="1">
      <c r="A25" s="36" t="s">
        <v>44</v>
      </c>
      <c r="B25" s="10"/>
      <c r="C25" s="22" t="s">
        <v>58</v>
      </c>
      <c r="D25" s="10" t="s">
        <v>49</v>
      </c>
      <c r="E25" s="9" t="s">
        <v>24</v>
      </c>
      <c r="F25" s="9" t="s">
        <v>50</v>
      </c>
      <c r="G25" s="9" t="s">
        <v>59</v>
      </c>
      <c r="H25" s="9" t="s">
        <v>52</v>
      </c>
      <c r="I25" s="5">
        <v>46.24</v>
      </c>
      <c r="J25" s="5">
        <v>48.01</v>
      </c>
      <c r="K25" s="5">
        <v>48.01</v>
      </c>
      <c r="L25" s="5">
        <f>I25+J25+K25</f>
        <v>142.26</v>
      </c>
    </row>
    <row r="26" spans="1:12" ht="66" customHeight="1">
      <c r="A26" s="36" t="s">
        <v>80</v>
      </c>
      <c r="B26" s="10"/>
      <c r="C26" s="22" t="s">
        <v>60</v>
      </c>
      <c r="D26" s="10"/>
      <c r="E26" s="9"/>
      <c r="F26" s="9"/>
      <c r="G26" s="9"/>
      <c r="H26" s="9"/>
      <c r="I26" s="5"/>
      <c r="J26" s="5"/>
      <c r="K26" s="5"/>
      <c r="L26" s="5"/>
    </row>
    <row r="27" spans="1:12" ht="89.25" customHeight="1">
      <c r="A27" s="36" t="s">
        <v>88</v>
      </c>
      <c r="B27" s="10"/>
      <c r="C27" s="22" t="s">
        <v>61</v>
      </c>
      <c r="D27" s="10" t="s">
        <v>49</v>
      </c>
      <c r="E27" s="9" t="s">
        <v>24</v>
      </c>
      <c r="F27" s="9" t="s">
        <v>50</v>
      </c>
      <c r="G27" s="9" t="s">
        <v>62</v>
      </c>
      <c r="H27" s="9" t="s">
        <v>52</v>
      </c>
      <c r="I27" s="5">
        <v>200</v>
      </c>
      <c r="J27" s="5">
        <v>200</v>
      </c>
      <c r="K27" s="5">
        <v>200</v>
      </c>
      <c r="L27" s="5">
        <f>I27+J27+K27</f>
        <v>600</v>
      </c>
    </row>
    <row r="28" spans="1:12" s="29" customFormat="1" ht="42.75">
      <c r="A28" s="6">
        <v>3</v>
      </c>
      <c r="B28" s="6" t="s">
        <v>18</v>
      </c>
      <c r="C28" s="20" t="s">
        <v>34</v>
      </c>
      <c r="D28" s="6" t="s">
        <v>7</v>
      </c>
      <c r="E28" s="8"/>
      <c r="F28" s="8"/>
      <c r="G28" s="9"/>
      <c r="H28" s="8"/>
      <c r="I28" s="3">
        <f>SUM(I31:I38)</f>
        <v>8754.5300000000025</v>
      </c>
      <c r="J28" s="3">
        <f>SUM(J31:J38)</f>
        <v>7984.27</v>
      </c>
      <c r="K28" s="3">
        <f>SUM(K31:K38)</f>
        <v>7984.27</v>
      </c>
      <c r="L28" s="3">
        <f>SUM(L31:L38)</f>
        <v>24723.07</v>
      </c>
    </row>
    <row r="29" spans="1:12">
      <c r="A29" s="10"/>
      <c r="B29" s="10"/>
      <c r="C29" s="22"/>
      <c r="D29" s="10" t="s">
        <v>8</v>
      </c>
      <c r="E29" s="9"/>
      <c r="F29" s="9"/>
      <c r="G29" s="9"/>
      <c r="H29" s="9"/>
      <c r="I29" s="5"/>
      <c r="J29" s="5"/>
      <c r="K29" s="5"/>
      <c r="L29" s="3"/>
    </row>
    <row r="30" spans="1:12" ht="90">
      <c r="A30" s="10"/>
      <c r="B30" s="10"/>
      <c r="C30" s="37" t="s">
        <v>79</v>
      </c>
      <c r="D30" s="33"/>
      <c r="E30" s="9"/>
      <c r="F30" s="9"/>
      <c r="G30" s="9"/>
      <c r="H30" s="9"/>
      <c r="I30" s="5"/>
      <c r="J30" s="5"/>
      <c r="K30" s="5"/>
      <c r="L30" s="3"/>
    </row>
    <row r="31" spans="1:12" ht="122.25" customHeight="1">
      <c r="A31" s="10" t="s">
        <v>19</v>
      </c>
      <c r="B31" s="10"/>
      <c r="C31" s="22" t="s">
        <v>64</v>
      </c>
      <c r="D31" s="10" t="s">
        <v>49</v>
      </c>
      <c r="E31" s="9" t="s">
        <v>24</v>
      </c>
      <c r="F31" s="9" t="s">
        <v>50</v>
      </c>
      <c r="G31" s="9" t="s">
        <v>65</v>
      </c>
      <c r="H31" s="9" t="s">
        <v>52</v>
      </c>
      <c r="I31" s="23">
        <f>6262.73+1038.14</f>
        <v>7300.87</v>
      </c>
      <c r="J31" s="5">
        <v>6493.49</v>
      </c>
      <c r="K31" s="5">
        <f>J31</f>
        <v>6493.49</v>
      </c>
      <c r="L31" s="23">
        <f>I31+J31+K31</f>
        <v>20287.849999999999</v>
      </c>
    </row>
    <row r="32" spans="1:12" ht="122.25" customHeight="1">
      <c r="A32" s="10" t="s">
        <v>83</v>
      </c>
      <c r="B32" s="10"/>
      <c r="C32" s="22" t="s">
        <v>84</v>
      </c>
      <c r="D32" s="10" t="s">
        <v>49</v>
      </c>
      <c r="E32" s="9" t="s">
        <v>24</v>
      </c>
      <c r="F32" s="9" t="s">
        <v>50</v>
      </c>
      <c r="G32" s="9" t="s">
        <v>85</v>
      </c>
      <c r="H32" s="9" t="s">
        <v>52</v>
      </c>
      <c r="I32" s="5">
        <v>592.6</v>
      </c>
      <c r="J32" s="5">
        <v>614.54999999999995</v>
      </c>
      <c r="K32" s="5">
        <v>614.54999999999995</v>
      </c>
      <c r="L32" s="5">
        <f>I32+J32+K32</f>
        <v>1821.7</v>
      </c>
    </row>
    <row r="33" spans="1:12" ht="90">
      <c r="A33" s="10" t="s">
        <v>35</v>
      </c>
      <c r="B33" s="10"/>
      <c r="C33" s="38" t="s">
        <v>66</v>
      </c>
      <c r="D33" s="10"/>
      <c r="E33" s="9"/>
      <c r="F33" s="9"/>
      <c r="G33" s="9"/>
      <c r="H33" s="9"/>
      <c r="I33" s="5"/>
      <c r="J33" s="5"/>
      <c r="K33" s="5"/>
      <c r="L33" s="5"/>
    </row>
    <row r="34" spans="1:12" ht="105">
      <c r="A34" s="10" t="s">
        <v>36</v>
      </c>
      <c r="B34" s="10"/>
      <c r="C34" s="22" t="s">
        <v>67</v>
      </c>
      <c r="D34" s="10" t="s">
        <v>49</v>
      </c>
      <c r="E34" s="9" t="s">
        <v>24</v>
      </c>
      <c r="F34" s="9" t="s">
        <v>50</v>
      </c>
      <c r="G34" s="9" t="s">
        <v>68</v>
      </c>
      <c r="H34" s="9" t="s">
        <v>52</v>
      </c>
      <c r="I34" s="5">
        <v>730.24</v>
      </c>
      <c r="J34" s="5">
        <v>731.81</v>
      </c>
      <c r="K34" s="5">
        <f t="shared" ref="K34:K38" si="2">J34</f>
        <v>731.81</v>
      </c>
      <c r="L34" s="5">
        <f t="shared" ref="L34:L38" si="3">I34+J34+K34</f>
        <v>2193.8599999999997</v>
      </c>
    </row>
    <row r="35" spans="1:12" ht="90">
      <c r="A35" s="10" t="s">
        <v>37</v>
      </c>
      <c r="B35" s="10"/>
      <c r="C35" s="22" t="s">
        <v>69</v>
      </c>
      <c r="D35" s="10" t="s">
        <v>49</v>
      </c>
      <c r="E35" s="9" t="s">
        <v>24</v>
      </c>
      <c r="F35" s="9" t="s">
        <v>50</v>
      </c>
      <c r="G35" s="9" t="s">
        <v>70</v>
      </c>
      <c r="H35" s="9" t="s">
        <v>52</v>
      </c>
      <c r="I35" s="5">
        <v>12.62</v>
      </c>
      <c r="J35" s="5">
        <v>12.62</v>
      </c>
      <c r="K35" s="5">
        <f t="shared" si="2"/>
        <v>12.62</v>
      </c>
      <c r="L35" s="5">
        <f t="shared" si="3"/>
        <v>37.86</v>
      </c>
    </row>
    <row r="36" spans="1:12" ht="117" customHeight="1">
      <c r="A36" s="10" t="s">
        <v>38</v>
      </c>
      <c r="B36" s="10"/>
      <c r="C36" s="22" t="s">
        <v>71</v>
      </c>
      <c r="D36" s="10" t="s">
        <v>49</v>
      </c>
      <c r="E36" s="9" t="s">
        <v>24</v>
      </c>
      <c r="F36" s="9" t="s">
        <v>50</v>
      </c>
      <c r="G36" s="9" t="s">
        <v>72</v>
      </c>
      <c r="H36" s="9" t="s">
        <v>52</v>
      </c>
      <c r="I36" s="5">
        <v>94</v>
      </c>
      <c r="J36" s="5">
        <v>104</v>
      </c>
      <c r="K36" s="5">
        <f t="shared" si="2"/>
        <v>104</v>
      </c>
      <c r="L36" s="5">
        <f t="shared" si="3"/>
        <v>302</v>
      </c>
    </row>
    <row r="37" spans="1:12" ht="62.25" customHeight="1">
      <c r="A37" s="10" t="s">
        <v>39</v>
      </c>
      <c r="B37" s="10"/>
      <c r="C37" s="38" t="s">
        <v>73</v>
      </c>
      <c r="D37" s="10"/>
      <c r="E37" s="9"/>
      <c r="F37" s="9"/>
      <c r="G37" s="9"/>
      <c r="H37" s="9"/>
      <c r="I37" s="5"/>
      <c r="J37" s="5"/>
      <c r="K37" s="5"/>
      <c r="L37" s="5"/>
    </row>
    <row r="38" spans="1:12" ht="90" customHeight="1">
      <c r="A38" s="10" t="s">
        <v>40</v>
      </c>
      <c r="B38" s="10"/>
      <c r="C38" s="22" t="s">
        <v>74</v>
      </c>
      <c r="D38" s="10" t="s">
        <v>49</v>
      </c>
      <c r="E38" s="9" t="s">
        <v>24</v>
      </c>
      <c r="F38" s="9" t="s">
        <v>50</v>
      </c>
      <c r="G38" s="9" t="s">
        <v>75</v>
      </c>
      <c r="H38" s="9" t="s">
        <v>52</v>
      </c>
      <c r="I38" s="5">
        <f>12.2+12</f>
        <v>24.2</v>
      </c>
      <c r="J38" s="5">
        <f>12.8+15</f>
        <v>27.8</v>
      </c>
      <c r="K38" s="5">
        <f t="shared" si="2"/>
        <v>27.8</v>
      </c>
      <c r="L38" s="5">
        <f t="shared" si="3"/>
        <v>79.8</v>
      </c>
    </row>
    <row r="39" spans="1:12" ht="100.5" customHeight="1">
      <c r="A39" s="6">
        <v>4</v>
      </c>
      <c r="B39" s="6" t="s">
        <v>41</v>
      </c>
      <c r="C39" s="20" t="s">
        <v>42</v>
      </c>
      <c r="D39" s="6" t="s">
        <v>7</v>
      </c>
      <c r="E39" s="8"/>
      <c r="F39" s="8"/>
      <c r="G39" s="9"/>
      <c r="H39" s="8"/>
      <c r="I39" s="3">
        <f>I42+I43</f>
        <v>2540.58</v>
      </c>
      <c r="J39" s="3">
        <f t="shared" ref="J39" si="4">J42+J43</f>
        <v>2586.98</v>
      </c>
      <c r="K39" s="3">
        <f>K42+K43</f>
        <v>2586.98</v>
      </c>
      <c r="L39" s="3">
        <f>L42+L43</f>
        <v>7714.5399999999991</v>
      </c>
    </row>
    <row r="40" spans="1:12">
      <c r="A40" s="10"/>
      <c r="B40" s="10"/>
      <c r="C40" s="22"/>
      <c r="D40" s="10" t="s">
        <v>8</v>
      </c>
      <c r="E40" s="9"/>
      <c r="F40" s="9"/>
      <c r="G40" s="9"/>
      <c r="H40" s="9"/>
      <c r="I40" s="5"/>
      <c r="J40" s="5"/>
      <c r="K40" s="5"/>
      <c r="L40" s="3"/>
    </row>
    <row r="41" spans="1:12" ht="45">
      <c r="A41" s="10"/>
      <c r="B41" s="10"/>
      <c r="C41" s="22"/>
      <c r="D41" s="33" t="s">
        <v>21</v>
      </c>
      <c r="E41" s="9"/>
      <c r="F41" s="9"/>
      <c r="G41" s="9"/>
      <c r="H41" s="9"/>
      <c r="I41" s="5"/>
      <c r="J41" s="5"/>
      <c r="K41" s="5"/>
      <c r="L41" s="3"/>
    </row>
    <row r="42" spans="1:12" ht="75">
      <c r="A42" s="10" t="s">
        <v>43</v>
      </c>
      <c r="B42" s="10"/>
      <c r="C42" s="39" t="s">
        <v>76</v>
      </c>
      <c r="D42" s="40"/>
      <c r="E42" s="41" t="s">
        <v>24</v>
      </c>
      <c r="F42" s="41" t="s">
        <v>77</v>
      </c>
      <c r="G42" s="41" t="s">
        <v>78</v>
      </c>
      <c r="H42" s="9" t="s">
        <v>98</v>
      </c>
      <c r="I42" s="42">
        <v>2040.58</v>
      </c>
      <c r="J42" s="42">
        <v>2086.98</v>
      </c>
      <c r="K42" s="42">
        <f>J42</f>
        <v>2086.98</v>
      </c>
      <c r="L42" s="42">
        <f>SUM(I42:K42)</f>
        <v>6214.5399999999991</v>
      </c>
    </row>
    <row r="43" spans="1:12" ht="57" customHeight="1">
      <c r="A43" s="10" t="s">
        <v>89</v>
      </c>
      <c r="B43" s="10"/>
      <c r="C43" s="39" t="s">
        <v>90</v>
      </c>
      <c r="D43" s="40"/>
      <c r="E43" s="41" t="s">
        <v>24</v>
      </c>
      <c r="F43" s="41" t="s">
        <v>77</v>
      </c>
      <c r="G43" s="41" t="s">
        <v>91</v>
      </c>
      <c r="H43" s="41" t="s">
        <v>97</v>
      </c>
      <c r="I43" s="42">
        <v>500</v>
      </c>
      <c r="J43" s="42">
        <v>500</v>
      </c>
      <c r="K43" s="42">
        <v>500</v>
      </c>
      <c r="L43" s="42">
        <f>SUM(I43:K43)</f>
        <v>1500</v>
      </c>
    </row>
    <row r="44" spans="1:12" ht="21.75" customHeight="1"/>
    <row r="45" spans="1:12" ht="33" customHeight="1">
      <c r="A45" s="45" t="s">
        <v>25</v>
      </c>
      <c r="B45" s="45"/>
      <c r="C45" s="45"/>
      <c r="I45" s="46" t="s">
        <v>23</v>
      </c>
      <c r="J45" s="46"/>
      <c r="K45" s="46"/>
    </row>
  </sheetData>
  <mergeCells count="22">
    <mergeCell ref="K12:K13"/>
    <mergeCell ref="F12:F13"/>
    <mergeCell ref="G12:G13"/>
    <mergeCell ref="H12:H13"/>
    <mergeCell ref="I12:I13"/>
    <mergeCell ref="J12:J13"/>
    <mergeCell ref="A45:C45"/>
    <mergeCell ref="I45:K45"/>
    <mergeCell ref="H1:L2"/>
    <mergeCell ref="A4:L4"/>
    <mergeCell ref="A5:A6"/>
    <mergeCell ref="B5:B6"/>
    <mergeCell ref="C5:C6"/>
    <mergeCell ref="D5:D6"/>
    <mergeCell ref="E5:H5"/>
    <mergeCell ref="I5:L5"/>
    <mergeCell ref="C12:C13"/>
    <mergeCell ref="D12:D13"/>
    <mergeCell ref="A12:A13"/>
    <mergeCell ref="B12:B13"/>
    <mergeCell ref="L12:L13"/>
    <mergeCell ref="E12:E13"/>
  </mergeCells>
  <pageMargins left="0.70866141732283472" right="0.31496062992125984" top="0.35433070866141736" bottom="0.35433070866141736" header="0.31496062992125984" footer="0.31496062992125984"/>
  <pageSetup paperSize="9" scale="54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1.25"/>
  <cols>
    <col min="1" max="16384" width="9.140625" style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C13" sqref="C13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2"/>
      <c r="D3" s="2"/>
    </row>
    <row r="4" spans="3:4">
      <c r="C4" s="2"/>
      <c r="D4" s="2"/>
    </row>
    <row r="5" spans="3:4">
      <c r="C5" s="2"/>
      <c r="D5" s="2"/>
    </row>
    <row r="7" spans="3:4">
      <c r="C7" s="2"/>
      <c r="D7" s="2"/>
    </row>
    <row r="8" spans="3:4">
      <c r="C8" s="2"/>
      <c r="D8" s="2"/>
    </row>
    <row r="9" spans="3:4">
      <c r="C9" s="2"/>
      <c r="D9" s="2"/>
    </row>
    <row r="10" spans="3:4">
      <c r="C10" s="2"/>
      <c r="D10" s="2"/>
    </row>
    <row r="11" spans="3:4">
      <c r="C11" s="2"/>
      <c r="D11" s="2"/>
    </row>
    <row r="12" spans="3:4">
      <c r="C12" s="2"/>
      <c r="D12" s="2"/>
    </row>
    <row r="13" spans="3:4">
      <c r="C13" s="2"/>
      <c r="D13" s="2"/>
    </row>
    <row r="14" spans="3:4">
      <c r="C14" s="2"/>
      <c r="D14" s="2"/>
    </row>
    <row r="15" spans="3:4">
      <c r="C15" s="2"/>
      <c r="D15" s="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 1</vt:lpstr>
      <vt:lpstr>прил 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2014-03-28T15:21:50Z</dcterms:modified>
</cp:coreProperties>
</file>