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40602\Desktop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</sheets>
  <definedNames>
    <definedName name="_xlnm._FilterDatabase" localSheetId="0" hidden="1">Лист1!$A$1:$AG$11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1" l="1"/>
  <c r="J6" i="1"/>
  <c r="AB5" i="1"/>
  <c r="V5" i="1"/>
  <c r="J5" i="1"/>
  <c r="AB11" i="1"/>
  <c r="AB12" i="1"/>
  <c r="AB4" i="1"/>
  <c r="AB6" i="1"/>
  <c r="V4" i="1"/>
  <c r="J4" i="1"/>
  <c r="V12" i="1"/>
  <c r="J12" i="1"/>
  <c r="AB9" i="1"/>
  <c r="AB8" i="1"/>
  <c r="AB10" i="1"/>
  <c r="AB7" i="1"/>
  <c r="J7" i="1"/>
  <c r="AG12" i="1" l="1"/>
  <c r="AG4" i="1"/>
  <c r="AG5" i="1"/>
  <c r="AG6" i="1"/>
  <c r="V8" i="1"/>
  <c r="J8" i="1"/>
  <c r="J9" i="1"/>
  <c r="J10" i="1"/>
  <c r="V11" i="1"/>
  <c r="J11" i="1"/>
  <c r="AG11" i="1" l="1"/>
  <c r="AG8" i="1"/>
  <c r="B3" i="1"/>
  <c r="C3" i="1" s="1"/>
  <c r="D3" i="1" s="1"/>
  <c r="G3" i="1" s="1"/>
  <c r="H3" i="1" s="1"/>
  <c r="I3" i="1" s="1"/>
  <c r="J3" i="1" s="1"/>
  <c r="K3" i="1" s="1"/>
  <c r="L3" i="1" s="1"/>
  <c r="M3" i="1" s="1"/>
  <c r="N3" i="1" s="1"/>
  <c r="P3" i="1" s="1"/>
  <c r="Q3" i="1" s="1"/>
  <c r="R3" i="1" s="1"/>
  <c r="V3" i="1" s="1"/>
  <c r="W3" i="1" s="1"/>
  <c r="X3" i="1" s="1"/>
  <c r="Y3" i="1" s="1"/>
  <c r="Z3" i="1" s="1"/>
  <c r="AA3" i="1" s="1"/>
  <c r="AB3" i="1" s="1"/>
  <c r="V9" i="1" l="1"/>
  <c r="AG9" i="1" s="1"/>
  <c r="V7" i="1" l="1"/>
  <c r="AG7" i="1" s="1"/>
  <c r="V10" i="1"/>
  <c r="AG10" i="1" s="1"/>
</calcChain>
</file>

<file path=xl/sharedStrings.xml><?xml version="1.0" encoding="utf-8"?>
<sst xmlns="http://schemas.openxmlformats.org/spreadsheetml/2006/main" count="125" uniqueCount="45">
  <si>
    <t>№ п/п</t>
  </si>
  <si>
    <t>Адрес МКД</t>
  </si>
  <si>
    <t>Дата подачи заявки</t>
  </si>
  <si>
    <t>Балл</t>
  </si>
  <si>
    <t>Доля финансового участия собственников помещений по дополнительному перечню работ,%</t>
  </si>
  <si>
    <t>Общий балл</t>
  </si>
  <si>
    <t>нет</t>
  </si>
  <si>
    <t>да</t>
  </si>
  <si>
    <t>Год ввода МКД в эксплуатацию</t>
  </si>
  <si>
    <t xml:space="preserve">Собственники помещений в МКД приняли решение о проведении работ по благоустройству дворовой территории по минимальному и дополнительному перечню  </t>
  </si>
  <si>
    <t xml:space="preserve">Балл </t>
  </si>
  <si>
    <t xml:space="preserve">Наличие принятого решения  по доли финансового участия иных заинтересованных лиц (спонсоры), % </t>
  </si>
  <si>
    <t>Уровень оплаты за жилое помещение и коммунальные услугив зависимости от среднего уровня оплаты за жилое помещение и коммунальные услуги по МО,% (при уровне оплаты за ЖКУ ниже среднего по МО комиссия отклоняет такие предложения для включения в МП отбора)</t>
  </si>
  <si>
    <t>Средний уровень оплаты за ЖКУ по МО (ФСН 22-ЖКХ сводная)</t>
  </si>
  <si>
    <t>г. Шарыпово, мкр. 6-й, д. 50</t>
  </si>
  <si>
    <t>г.п. Дубинино, ул.Шахтерская, д. 20</t>
  </si>
  <si>
    <t>г. Шарыпово, мкр. Северный д. 31</t>
  </si>
  <si>
    <t>г. Шарыпово, мкр. Северный д. 40а</t>
  </si>
  <si>
    <t xml:space="preserve">г.Шарыпово, мкр.3, д.23 </t>
  </si>
  <si>
    <t>19.08.2020 №4</t>
  </si>
  <si>
    <t xml:space="preserve">г.Шарыпово, мкр.2, д.1/26 </t>
  </si>
  <si>
    <t>г.Шарыпово, мкр.2, д.1/22</t>
  </si>
  <si>
    <t>г.Шарыпово, мкр.2, д.1/21</t>
  </si>
  <si>
    <t>г.п. Дубинино, ул.Шахтерская, д. 22</t>
  </si>
  <si>
    <t xml:space="preserve">Решение о трудовом участии собственников  не ограничивается  проведеением "одного субботника" </t>
  </si>
  <si>
    <t xml:space="preserve">количество МАФов, площадь и материалы покрытий  соответствует требованиям СП и ГОСтов </t>
  </si>
  <si>
    <t>обеспечена гармоничность цветовых решений всех элементов благоустройства</t>
  </si>
  <si>
    <t>комплексное благоустройство</t>
  </si>
  <si>
    <t>предусмотрено финансирование для выполнения работ по текущему ремонту</t>
  </si>
  <si>
    <r>
      <t xml:space="preserve">Выполнение работ по капитальному  ремонту общего имущества многоквартирного дома ранее сроков, утвержденных РП капитального ремонта общего имущества в МКД (при наличии протокола общего собрания собственников помещений МКД о проведении капитального ремонта в МКД ранее сроков, утвержденных РП), </t>
    </r>
    <r>
      <rPr>
        <b/>
        <sz val="12"/>
        <rFont val="Times New Roman"/>
        <family val="1"/>
        <charset val="204"/>
      </rPr>
      <t>да/нет</t>
    </r>
    <r>
      <rPr>
        <sz val="12"/>
        <rFont val="Times New Roman"/>
        <family val="1"/>
        <charset val="204"/>
      </rPr>
      <t xml:space="preserve">
</t>
    </r>
  </si>
  <si>
    <r>
      <t>Доля голосов собственников, принявших участие в голосовании по вопросам повестки дня общего собрания собственников помещений,</t>
    </r>
    <r>
      <rPr>
        <b/>
        <sz val="12"/>
        <rFont val="Times New Roman"/>
        <family val="1"/>
        <charset val="204"/>
      </rPr>
      <t xml:space="preserve"> %</t>
    </r>
  </si>
  <si>
    <r>
      <t>Участие собственников в благоустройстве территории за последние пять лет (проведение субботников, участие в конкурсах на лучший двор,  разбивка клумб и т.п.),</t>
    </r>
    <r>
      <rPr>
        <b/>
        <sz val="12"/>
        <rFont val="Times New Roman"/>
        <family val="1"/>
        <charset val="204"/>
      </rPr>
      <t xml:space="preserve"> да/нет</t>
    </r>
  </si>
  <si>
    <r>
      <t xml:space="preserve">Избрание и деятельность совета МКД согласно ст. 161.1 ЖК РФ, </t>
    </r>
    <r>
      <rPr>
        <b/>
        <sz val="12"/>
        <rFont val="Times New Roman"/>
        <family val="1"/>
        <charset val="204"/>
      </rPr>
      <t>да/нет (подтверждается копией протокола общего собрания собственников)</t>
    </r>
  </si>
  <si>
    <r>
      <t xml:space="preserve">Собственники помещений в МКД приняли решение о проведении работ по благоустройству дворовой территории по минимальному перечню        </t>
    </r>
    <r>
      <rPr>
        <b/>
        <sz val="12"/>
        <rFont val="Times New Roman"/>
        <family val="1"/>
        <charset val="204"/>
      </rPr>
      <t>да/нет</t>
    </r>
  </si>
  <si>
    <t xml:space="preserve">20.08.2020 №7 </t>
  </si>
  <si>
    <t xml:space="preserve">20.08.2020 №8 </t>
  </si>
  <si>
    <t xml:space="preserve">20.08.2020 №9 </t>
  </si>
  <si>
    <t>19.08.2020 №1</t>
  </si>
  <si>
    <t xml:space="preserve">19.08.2020 №3 </t>
  </si>
  <si>
    <t xml:space="preserve">19.08.2020 №2 </t>
  </si>
  <si>
    <t xml:space="preserve">20.08.2020 №5      </t>
  </si>
  <si>
    <t xml:space="preserve">20.08.2020 №6  </t>
  </si>
  <si>
    <t xml:space="preserve"> В границы благоустройства дворовой территории включены подъезды к дворовой территории</t>
  </si>
  <si>
    <t>Оценка предложений по включению дворовой территории в муниципальную программу формирования современной городской среды на 2018-2022 год МО "город Шарыпово Красноярского края" в 2021 году</t>
  </si>
  <si>
    <t>Доля финансового участия собственников помещений по минимальному перечню работ,%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</si>
</sst>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Fill="1" applyBorder="1" applyAlignment="1" applyProtection="1">
      <alignment horizontal="left" vertical="center" textRotation="90" wrapText="1"/>
      <protection locked="0"/>
    </xf>
    <xf numFmtId="0" fontId="4" fillId="0" borderId="1" xfId="0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tabSelected="1" topLeftCell="C1" zoomScale="66" zoomScaleNormal="66" workbookViewId="0">
      <selection activeCell="AD9" sqref="AD9"/>
    </sheetView>
  </sheetViews>
  <sheetFormatPr defaultRowHeight="15.75" x14ac:dyDescent="0.25"/>
  <cols>
    <col min="1" max="1" width="8.7109375" style="2" customWidth="1"/>
    <col min="2" max="2" width="58.85546875" style="2" customWidth="1"/>
    <col min="3" max="3" width="20" style="2" customWidth="1"/>
    <col min="4" max="4" width="16.7109375" style="24" customWidth="1"/>
    <col min="5" max="5" width="18.28515625" style="14" customWidth="1"/>
    <col min="6" max="6" width="6.28515625" style="14" customWidth="1"/>
    <col min="7" max="7" width="22.42578125" style="14" customWidth="1"/>
    <col min="8" max="8" width="6.28515625" style="14" customWidth="1"/>
    <col min="9" max="9" width="12.7109375" style="2" customWidth="1"/>
    <col min="10" max="10" width="13.140625" style="14" customWidth="1"/>
    <col min="11" max="11" width="17.5703125" style="2" customWidth="1"/>
    <col min="12" max="12" width="4" style="14" customWidth="1"/>
    <col min="13" max="13" width="8" style="2" customWidth="1"/>
    <col min="14" max="14" width="5" style="14" customWidth="1"/>
    <col min="15" max="15" width="18.5703125" style="14" customWidth="1"/>
    <col min="16" max="16" width="4.7109375" style="14" customWidth="1"/>
    <col min="17" max="17" width="20.28515625" style="14" customWidth="1"/>
    <col min="18" max="18" width="6.140625" style="14" customWidth="1"/>
    <col min="19" max="20" width="9.28515625" style="14" customWidth="1"/>
    <col min="21" max="21" width="10.140625" style="25" customWidth="1"/>
    <col min="22" max="22" width="10.5703125" style="14" customWidth="1"/>
    <col min="23" max="23" width="11" style="2" customWidth="1"/>
    <col min="24" max="24" width="9.28515625" style="14" customWidth="1"/>
    <col min="25" max="25" width="10.28515625" style="2" customWidth="1"/>
    <col min="26" max="26" width="4.85546875" style="14" customWidth="1"/>
    <col min="27" max="27" width="14.85546875" style="25" customWidth="1"/>
    <col min="28" max="32" width="6.85546875" style="14" customWidth="1"/>
    <col min="33" max="33" width="17.140625" style="14" customWidth="1"/>
    <col min="34" max="34" width="74.42578125" style="2" customWidth="1"/>
    <col min="35" max="16384" width="9.140625" style="2"/>
  </cols>
  <sheetData>
    <row r="1" spans="1:35" ht="52.5" customHeight="1" x14ac:dyDescent="0.25">
      <c r="B1" s="26" t="s">
        <v>43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13"/>
      <c r="AD1" s="13"/>
      <c r="AE1" s="13"/>
      <c r="AF1" s="13"/>
    </row>
    <row r="2" spans="1:35" s="20" customFormat="1" ht="409.5" customHeight="1" x14ac:dyDescent="0.25">
      <c r="A2" s="1" t="s">
        <v>0</v>
      </c>
      <c r="B2" s="1" t="s">
        <v>1</v>
      </c>
      <c r="C2" s="1" t="s">
        <v>2</v>
      </c>
      <c r="D2" s="15" t="s">
        <v>8</v>
      </c>
      <c r="E2" s="11" t="s">
        <v>29</v>
      </c>
      <c r="F2" s="16" t="s">
        <v>3</v>
      </c>
      <c r="G2" s="11" t="s">
        <v>42</v>
      </c>
      <c r="H2" s="16" t="s">
        <v>3</v>
      </c>
      <c r="I2" s="11" t="s">
        <v>30</v>
      </c>
      <c r="J2" s="17" t="s">
        <v>3</v>
      </c>
      <c r="K2" s="11" t="s">
        <v>31</v>
      </c>
      <c r="L2" s="17" t="s">
        <v>3</v>
      </c>
      <c r="M2" s="18" t="s">
        <v>32</v>
      </c>
      <c r="N2" s="17" t="s">
        <v>3</v>
      </c>
      <c r="O2" s="11" t="s">
        <v>33</v>
      </c>
      <c r="P2" s="17" t="s">
        <v>3</v>
      </c>
      <c r="Q2" s="18" t="s">
        <v>9</v>
      </c>
      <c r="R2" s="17" t="s">
        <v>10</v>
      </c>
      <c r="S2" s="18" t="s">
        <v>24</v>
      </c>
      <c r="T2" s="17" t="s">
        <v>3</v>
      </c>
      <c r="U2" s="11" t="s">
        <v>44</v>
      </c>
      <c r="V2" s="17" t="s">
        <v>3</v>
      </c>
      <c r="W2" s="11" t="s">
        <v>4</v>
      </c>
      <c r="X2" s="17" t="s">
        <v>3</v>
      </c>
      <c r="Y2" s="11" t="s">
        <v>11</v>
      </c>
      <c r="Z2" s="16" t="s">
        <v>3</v>
      </c>
      <c r="AA2" s="11" t="s">
        <v>12</v>
      </c>
      <c r="AB2" s="16" t="s">
        <v>3</v>
      </c>
      <c r="AC2" s="11" t="s">
        <v>25</v>
      </c>
      <c r="AD2" s="11" t="s">
        <v>26</v>
      </c>
      <c r="AE2" s="11" t="s">
        <v>27</v>
      </c>
      <c r="AF2" s="11" t="s">
        <v>28</v>
      </c>
      <c r="AG2" s="19" t="s">
        <v>5</v>
      </c>
    </row>
    <row r="3" spans="1:35" ht="27.75" customHeight="1" x14ac:dyDescent="0.25">
      <c r="A3" s="1">
        <v>1</v>
      </c>
      <c r="B3" s="1">
        <f>A3+1</f>
        <v>2</v>
      </c>
      <c r="C3" s="1">
        <f t="shared" ref="C3:AB3" si="0">B3+1</f>
        <v>3</v>
      </c>
      <c r="D3" s="1">
        <f t="shared" si="0"/>
        <v>4</v>
      </c>
      <c r="E3" s="1">
        <v>5</v>
      </c>
      <c r="F3" s="1">
        <v>6</v>
      </c>
      <c r="G3" s="1">
        <f t="shared" si="0"/>
        <v>7</v>
      </c>
      <c r="H3" s="1">
        <f t="shared" si="0"/>
        <v>8</v>
      </c>
      <c r="I3" s="1">
        <f t="shared" si="0"/>
        <v>9</v>
      </c>
      <c r="J3" s="1">
        <f t="shared" si="0"/>
        <v>10</v>
      </c>
      <c r="K3" s="1">
        <f t="shared" si="0"/>
        <v>11</v>
      </c>
      <c r="L3" s="1">
        <f t="shared" si="0"/>
        <v>12</v>
      </c>
      <c r="M3" s="1">
        <f t="shared" si="0"/>
        <v>13</v>
      </c>
      <c r="N3" s="1">
        <f t="shared" si="0"/>
        <v>14</v>
      </c>
      <c r="O3" s="1">
        <v>15</v>
      </c>
      <c r="P3" s="1">
        <f t="shared" si="0"/>
        <v>16</v>
      </c>
      <c r="Q3" s="1">
        <f t="shared" si="0"/>
        <v>17</v>
      </c>
      <c r="R3" s="1">
        <f t="shared" si="0"/>
        <v>18</v>
      </c>
      <c r="S3" s="1">
        <v>19</v>
      </c>
      <c r="T3" s="1">
        <v>20</v>
      </c>
      <c r="U3" s="1">
        <v>21</v>
      </c>
      <c r="V3" s="1">
        <f t="shared" si="0"/>
        <v>22</v>
      </c>
      <c r="W3" s="1">
        <f t="shared" si="0"/>
        <v>23</v>
      </c>
      <c r="X3" s="1">
        <f t="shared" si="0"/>
        <v>24</v>
      </c>
      <c r="Y3" s="1">
        <f t="shared" si="0"/>
        <v>25</v>
      </c>
      <c r="Z3" s="1">
        <f t="shared" si="0"/>
        <v>26</v>
      </c>
      <c r="AA3" s="1">
        <f t="shared" si="0"/>
        <v>27</v>
      </c>
      <c r="AB3" s="1">
        <f t="shared" si="0"/>
        <v>28</v>
      </c>
      <c r="AC3" s="1">
        <v>29</v>
      </c>
      <c r="AD3" s="1">
        <v>30</v>
      </c>
      <c r="AE3" s="1">
        <v>31</v>
      </c>
      <c r="AF3" s="1">
        <v>32</v>
      </c>
      <c r="AG3" s="1">
        <v>33</v>
      </c>
    </row>
    <row r="4" spans="1:35" ht="52.5" customHeight="1" x14ac:dyDescent="0.25">
      <c r="A4" s="1">
        <v>1</v>
      </c>
      <c r="B4" s="7" t="s">
        <v>20</v>
      </c>
      <c r="C4" s="1" t="s">
        <v>34</v>
      </c>
      <c r="D4" s="8">
        <v>1984</v>
      </c>
      <c r="E4" s="12" t="s">
        <v>6</v>
      </c>
      <c r="F4" s="12">
        <v>0</v>
      </c>
      <c r="G4" s="12" t="s">
        <v>6</v>
      </c>
      <c r="H4" s="3">
        <v>0</v>
      </c>
      <c r="I4" s="1">
        <v>75.19</v>
      </c>
      <c r="J4" s="12">
        <f t="shared" ref="J4:J10" si="1">IF(AND(I4&gt;=0,I4&lt;=66.99),"откл.",IF(AND(I4&gt;=67,I4&lt;=69.99),5,IF(AND(I4&gt;=70,I4&lt;=79.99),6,IF(AND(I4&gt;=80,I4&lt;=89.99),7,IF(AND(I4&lt;=90,I4&lt;=99),8,9)))))</f>
        <v>6</v>
      </c>
      <c r="K4" s="1" t="s">
        <v>6</v>
      </c>
      <c r="L4" s="12">
        <v>0</v>
      </c>
      <c r="M4" s="1" t="s">
        <v>7</v>
      </c>
      <c r="N4" s="12">
        <v>10</v>
      </c>
      <c r="O4" s="12" t="s">
        <v>7</v>
      </c>
      <c r="P4" s="3">
        <v>3</v>
      </c>
      <c r="Q4" s="12" t="s">
        <v>6</v>
      </c>
      <c r="R4" s="12">
        <v>0</v>
      </c>
      <c r="S4" s="12" t="s">
        <v>6</v>
      </c>
      <c r="T4" s="12">
        <v>0</v>
      </c>
      <c r="U4" s="1">
        <v>6</v>
      </c>
      <c r="V4" s="12">
        <f t="shared" ref="V4:V9" si="2">IF(AND(U4&gt;=2,U4&lt;=3),0,IF(AND(U4&gt;3,U4&lt;=5),3,IF(AND(U4&gt;5),5)))</f>
        <v>5</v>
      </c>
      <c r="W4" s="12">
        <v>0</v>
      </c>
      <c r="X4" s="12">
        <v>0</v>
      </c>
      <c r="Y4" s="12">
        <v>0</v>
      </c>
      <c r="Z4" s="12">
        <v>0</v>
      </c>
      <c r="AA4" s="1">
        <v>99.3</v>
      </c>
      <c r="AB4" s="3">
        <f>IF(AND(AA4=97),0,IF(AND(AA4=97.1),1,IF(AND(AA4=97.2),2,IF(AND(AA4&gt;=97.3),3,"откл."))))</f>
        <v>3</v>
      </c>
      <c r="AC4" s="12">
        <v>0</v>
      </c>
      <c r="AD4" s="12">
        <v>0</v>
      </c>
      <c r="AE4" s="12">
        <v>0</v>
      </c>
      <c r="AF4" s="12">
        <v>0</v>
      </c>
      <c r="AG4" s="10">
        <f>F4+H4+J4+L4+N4+P4+R4+V4+X4+Z4+T4+AC4+AD4+AE4+AF4+AB4</f>
        <v>27</v>
      </c>
    </row>
    <row r="5" spans="1:35" ht="58.5" customHeight="1" x14ac:dyDescent="0.25">
      <c r="A5" s="1">
        <v>2</v>
      </c>
      <c r="B5" s="7" t="s">
        <v>21</v>
      </c>
      <c r="C5" s="1" t="s">
        <v>35</v>
      </c>
      <c r="D5" s="8">
        <v>1984</v>
      </c>
      <c r="E5" s="12" t="s">
        <v>6</v>
      </c>
      <c r="F5" s="12">
        <v>0</v>
      </c>
      <c r="G5" s="12" t="s">
        <v>6</v>
      </c>
      <c r="H5" s="3">
        <v>0</v>
      </c>
      <c r="I5" s="1">
        <v>67.78</v>
      </c>
      <c r="J5" s="12">
        <f t="shared" si="1"/>
        <v>5</v>
      </c>
      <c r="K5" s="1" t="s">
        <v>6</v>
      </c>
      <c r="L5" s="12">
        <v>0</v>
      </c>
      <c r="M5" s="1" t="s">
        <v>7</v>
      </c>
      <c r="N5" s="12">
        <v>10</v>
      </c>
      <c r="O5" s="12" t="s">
        <v>7</v>
      </c>
      <c r="P5" s="3">
        <v>3</v>
      </c>
      <c r="Q5" s="12" t="s">
        <v>6</v>
      </c>
      <c r="R5" s="12">
        <v>0</v>
      </c>
      <c r="S5" s="12" t="s">
        <v>6</v>
      </c>
      <c r="T5" s="12">
        <v>0</v>
      </c>
      <c r="U5" s="1">
        <v>6</v>
      </c>
      <c r="V5" s="12">
        <f t="shared" si="2"/>
        <v>5</v>
      </c>
      <c r="W5" s="1">
        <v>0</v>
      </c>
      <c r="X5" s="12">
        <v>0</v>
      </c>
      <c r="Y5" s="1">
        <v>0</v>
      </c>
      <c r="Z5" s="12">
        <v>0</v>
      </c>
      <c r="AA5" s="1">
        <v>99</v>
      </c>
      <c r="AB5" s="3">
        <f>IF(AND(AA5=97),0,IF(AND(AA5=97.1),1,IF(AND(AA5=97.2),2,IF(AND(AA5&gt;=97.3),3,"откл."))))</f>
        <v>3</v>
      </c>
      <c r="AC5" s="12">
        <v>0</v>
      </c>
      <c r="AD5" s="12">
        <v>0</v>
      </c>
      <c r="AE5" s="12">
        <v>0</v>
      </c>
      <c r="AF5" s="12">
        <v>0</v>
      </c>
      <c r="AG5" s="10">
        <f>F5+H5+J5+L5+N5+P5+R5+V5+X5+Z5+T5+AC5+AD5+AE5+AF5+AB5</f>
        <v>26</v>
      </c>
    </row>
    <row r="6" spans="1:35" ht="58.5" customHeight="1" x14ac:dyDescent="0.25">
      <c r="A6" s="1">
        <v>3</v>
      </c>
      <c r="B6" s="7" t="s">
        <v>22</v>
      </c>
      <c r="C6" s="1" t="s">
        <v>36</v>
      </c>
      <c r="D6" s="8">
        <v>1984</v>
      </c>
      <c r="E6" s="12" t="s">
        <v>6</v>
      </c>
      <c r="F6" s="12">
        <v>0</v>
      </c>
      <c r="G6" s="12" t="s">
        <v>6</v>
      </c>
      <c r="H6" s="3">
        <v>0</v>
      </c>
      <c r="I6" s="1">
        <v>67.7</v>
      </c>
      <c r="J6" s="12">
        <f t="shared" si="1"/>
        <v>5</v>
      </c>
      <c r="K6" s="1" t="s">
        <v>6</v>
      </c>
      <c r="L6" s="12">
        <v>0</v>
      </c>
      <c r="M6" s="1" t="s">
        <v>7</v>
      </c>
      <c r="N6" s="12">
        <v>10</v>
      </c>
      <c r="O6" s="12" t="s">
        <v>7</v>
      </c>
      <c r="P6" s="3">
        <v>3</v>
      </c>
      <c r="Q6" s="12" t="s">
        <v>6</v>
      </c>
      <c r="R6" s="12">
        <v>0</v>
      </c>
      <c r="S6" s="12" t="s">
        <v>6</v>
      </c>
      <c r="T6" s="12">
        <v>0</v>
      </c>
      <c r="U6" s="1">
        <v>6</v>
      </c>
      <c r="V6" s="12">
        <f t="shared" si="2"/>
        <v>5</v>
      </c>
      <c r="W6" s="1">
        <v>0</v>
      </c>
      <c r="X6" s="12">
        <v>0</v>
      </c>
      <c r="Y6" s="1">
        <v>0</v>
      </c>
      <c r="Z6" s="12">
        <v>0</v>
      </c>
      <c r="AA6" s="1">
        <v>99.8</v>
      </c>
      <c r="AB6" s="3">
        <f>IF(AND(AA6=97),0,IF(AND(AA6=97.1),1,IF(AND(AA6=97.2),2,IF(AND(AA6&gt;=97.3),3,"откл."))))</f>
        <v>3</v>
      </c>
      <c r="AC6" s="12">
        <v>0</v>
      </c>
      <c r="AD6" s="12">
        <v>0</v>
      </c>
      <c r="AE6" s="12">
        <v>0</v>
      </c>
      <c r="AF6" s="12">
        <v>0</v>
      </c>
      <c r="AG6" s="10">
        <f>F6+H6+J6+L6+N6+P6+R6+V6+X6+Z6+T6+AC6+AD6+AE6+AF6+AB6</f>
        <v>26</v>
      </c>
    </row>
    <row r="7" spans="1:35" ht="58.5" customHeight="1" x14ac:dyDescent="0.25">
      <c r="A7" s="1">
        <v>4</v>
      </c>
      <c r="B7" s="4" t="s">
        <v>14</v>
      </c>
      <c r="C7" s="21" t="s">
        <v>37</v>
      </c>
      <c r="D7" s="8">
        <v>1984</v>
      </c>
      <c r="E7" s="3" t="s">
        <v>6</v>
      </c>
      <c r="F7" s="3">
        <v>0</v>
      </c>
      <c r="G7" s="3" t="s">
        <v>6</v>
      </c>
      <c r="H7" s="3">
        <v>0</v>
      </c>
      <c r="I7" s="1">
        <v>76.599999999999994</v>
      </c>
      <c r="J7" s="3">
        <f>IF(AND(I7&gt;=0,I7&lt;=66.99),"откл.",IF(AND(I7&gt;=67,I7&lt;=69.99),5,IF(AND(I7&gt;=70,I7&lt;=79.99),6,IF(AND(I7&gt;=80,I7&lt;=89.99),7,IF(AND(I7&lt;=90,I7&lt;=99),8,9)))))</f>
        <v>6</v>
      </c>
      <c r="K7" s="1" t="s">
        <v>6</v>
      </c>
      <c r="L7" s="3">
        <v>0</v>
      </c>
      <c r="M7" s="1" t="s">
        <v>7</v>
      </c>
      <c r="N7" s="3">
        <v>10</v>
      </c>
      <c r="O7" s="3" t="s">
        <v>7</v>
      </c>
      <c r="P7" s="3">
        <v>3</v>
      </c>
      <c r="Q7" s="3" t="s">
        <v>6</v>
      </c>
      <c r="R7" s="3">
        <v>0</v>
      </c>
      <c r="S7" s="3" t="s">
        <v>6</v>
      </c>
      <c r="T7" s="3">
        <v>0</v>
      </c>
      <c r="U7" s="1">
        <v>5</v>
      </c>
      <c r="V7" s="3">
        <f>IF(AND(U7&gt;=2,U7&lt;=3),0,IF(AND(U7&gt;3,U7&lt;=5),3,IF(AND(U7&gt;5),5)))</f>
        <v>3</v>
      </c>
      <c r="W7" s="1">
        <v>0</v>
      </c>
      <c r="X7" s="3">
        <v>0</v>
      </c>
      <c r="Y7" s="1">
        <v>0</v>
      </c>
      <c r="Z7" s="3">
        <v>0</v>
      </c>
      <c r="AA7" s="1">
        <v>100</v>
      </c>
      <c r="AB7" s="3">
        <f>IF(AND(AA7=97.1),0,IF(AND(AA7=97.2),1,IF(AND(AA7=97.3),2,IF(AND(AA7&gt;=97.4),3,"откл."))))</f>
        <v>3</v>
      </c>
      <c r="AC7" s="3">
        <v>0</v>
      </c>
      <c r="AD7" s="3">
        <v>0</v>
      </c>
      <c r="AE7" s="3">
        <v>0</v>
      </c>
      <c r="AF7" s="3">
        <v>0</v>
      </c>
      <c r="AG7" s="10">
        <f>F7+H7+J7+L7+N7+P7+R7+V7+X7+Z7+AB7+T7+AC7+AD7+AE7+AF7</f>
        <v>25</v>
      </c>
    </row>
    <row r="8" spans="1:35" ht="57" customHeight="1" x14ac:dyDescent="0.25">
      <c r="A8" s="1">
        <v>5</v>
      </c>
      <c r="B8" s="7" t="s">
        <v>18</v>
      </c>
      <c r="C8" s="1" t="s">
        <v>19</v>
      </c>
      <c r="D8" s="8">
        <v>1988</v>
      </c>
      <c r="E8" s="3" t="s">
        <v>6</v>
      </c>
      <c r="F8" s="3">
        <v>0</v>
      </c>
      <c r="G8" s="3" t="s">
        <v>6</v>
      </c>
      <c r="H8" s="3">
        <v>0</v>
      </c>
      <c r="I8" s="1">
        <v>71.3</v>
      </c>
      <c r="J8" s="3">
        <f>IF(AND(I8&gt;=0,I8&lt;=66.99),"откл.",IF(AND(I8&gt;=67,I8&lt;=69.99),5,IF(AND(I8&gt;=70,I8&lt;=79.99),6,IF(AND(I8&gt;=80,I8&lt;=89.99),7,IF(AND(I8&lt;=90,I8&lt;=99),8,9)))))</f>
        <v>6</v>
      </c>
      <c r="K8" s="1" t="s">
        <v>6</v>
      </c>
      <c r="L8" s="3">
        <v>0</v>
      </c>
      <c r="M8" s="1" t="s">
        <v>7</v>
      </c>
      <c r="N8" s="3">
        <v>10</v>
      </c>
      <c r="O8" s="3" t="s">
        <v>7</v>
      </c>
      <c r="P8" s="3">
        <v>3</v>
      </c>
      <c r="Q8" s="3" t="s">
        <v>6</v>
      </c>
      <c r="R8" s="3">
        <v>0</v>
      </c>
      <c r="S8" s="3" t="s">
        <v>6</v>
      </c>
      <c r="T8" s="3">
        <v>0</v>
      </c>
      <c r="U8" s="1">
        <v>6</v>
      </c>
      <c r="V8" s="3">
        <f>IF(AND(U8&gt;=2,U8&lt;=3),0,IF(AND(U8&gt;3,U8&lt;=5),3,IF(AND(U8&gt;5),5)))</f>
        <v>5</v>
      </c>
      <c r="W8" s="1">
        <v>0</v>
      </c>
      <c r="X8" s="3">
        <v>0</v>
      </c>
      <c r="Y8" s="1">
        <v>0</v>
      </c>
      <c r="Z8" s="3">
        <v>0</v>
      </c>
      <c r="AA8" s="1">
        <v>97</v>
      </c>
      <c r="AB8" s="3">
        <f>IF(AND(AA8=97),0,IF(AND(AA8=97.1),1,IF(AND(AA8=97.2),2,IF(AND(AA8&gt;=97.3),3,"откл."))))</f>
        <v>0</v>
      </c>
      <c r="AC8" s="3">
        <v>0</v>
      </c>
      <c r="AD8" s="3">
        <v>0</v>
      </c>
      <c r="AE8" s="3">
        <v>0</v>
      </c>
      <c r="AF8" s="3">
        <v>0</v>
      </c>
      <c r="AG8" s="10">
        <f>F8+H8+J8+L8+N8+P8+R8+V8+X8+Z8+AB8+T8+AC8+AD8+AE8+AF8</f>
        <v>24</v>
      </c>
    </row>
    <row r="9" spans="1:35" ht="57" customHeight="1" x14ac:dyDescent="0.25">
      <c r="A9" s="1">
        <v>6</v>
      </c>
      <c r="B9" s="4" t="s">
        <v>23</v>
      </c>
      <c r="C9" s="21" t="s">
        <v>38</v>
      </c>
      <c r="D9" s="8">
        <v>1988</v>
      </c>
      <c r="E9" s="3" t="s">
        <v>6</v>
      </c>
      <c r="F9" s="3">
        <v>0</v>
      </c>
      <c r="G9" s="3" t="s">
        <v>6</v>
      </c>
      <c r="H9" s="3">
        <v>0</v>
      </c>
      <c r="I9" s="1">
        <v>84.04</v>
      </c>
      <c r="J9" s="3">
        <f t="shared" si="1"/>
        <v>7</v>
      </c>
      <c r="K9" s="1" t="s">
        <v>6</v>
      </c>
      <c r="L9" s="3">
        <v>0</v>
      </c>
      <c r="M9" s="1" t="s">
        <v>6</v>
      </c>
      <c r="N9" s="3">
        <v>0</v>
      </c>
      <c r="O9" s="3" t="s">
        <v>7</v>
      </c>
      <c r="P9" s="3">
        <v>3</v>
      </c>
      <c r="Q9" s="3" t="s">
        <v>6</v>
      </c>
      <c r="R9" s="3">
        <v>0</v>
      </c>
      <c r="S9" s="3" t="s">
        <v>6</v>
      </c>
      <c r="T9" s="3">
        <v>0</v>
      </c>
      <c r="U9" s="1">
        <v>6</v>
      </c>
      <c r="V9" s="3">
        <f t="shared" si="2"/>
        <v>5</v>
      </c>
      <c r="W9" s="1">
        <v>0</v>
      </c>
      <c r="X9" s="3">
        <v>0</v>
      </c>
      <c r="Y9" s="1">
        <v>0</v>
      </c>
      <c r="Z9" s="3">
        <v>0</v>
      </c>
      <c r="AA9" s="1">
        <v>100</v>
      </c>
      <c r="AB9" s="3">
        <f>IF(AND(AA9=97),0,IF(AND(AA9=97.1),1,IF(AND(AA9=97.2),2,IF(AND(AA9&gt;=97.3),3,"откл."))))</f>
        <v>3</v>
      </c>
      <c r="AC9" s="3">
        <v>0</v>
      </c>
      <c r="AD9" s="3">
        <v>0</v>
      </c>
      <c r="AE9" s="3">
        <v>0</v>
      </c>
      <c r="AF9" s="3">
        <v>0</v>
      </c>
      <c r="AG9" s="10">
        <f>F9+H9+J9+L9+N9+P9+R9+V9+X9+Z9+AB9+T9+AC9+AD9+AE9+AF9</f>
        <v>18</v>
      </c>
    </row>
    <row r="10" spans="1:35" ht="57" customHeight="1" x14ac:dyDescent="0.25">
      <c r="A10" s="1">
        <v>7</v>
      </c>
      <c r="B10" s="4" t="s">
        <v>15</v>
      </c>
      <c r="C10" s="21" t="s">
        <v>39</v>
      </c>
      <c r="D10" s="8">
        <v>1988</v>
      </c>
      <c r="E10" s="3" t="s">
        <v>6</v>
      </c>
      <c r="F10" s="3">
        <v>0</v>
      </c>
      <c r="G10" s="3" t="s">
        <v>6</v>
      </c>
      <c r="H10" s="3">
        <v>0</v>
      </c>
      <c r="I10" s="1">
        <v>75.42</v>
      </c>
      <c r="J10" s="3">
        <f t="shared" si="1"/>
        <v>6</v>
      </c>
      <c r="K10" s="1" t="s">
        <v>6</v>
      </c>
      <c r="L10" s="3">
        <v>0</v>
      </c>
      <c r="M10" s="1" t="s">
        <v>6</v>
      </c>
      <c r="N10" s="3">
        <v>0</v>
      </c>
      <c r="O10" s="3" t="s">
        <v>7</v>
      </c>
      <c r="P10" s="3">
        <v>3</v>
      </c>
      <c r="Q10" s="3" t="s">
        <v>6</v>
      </c>
      <c r="R10" s="3">
        <v>0</v>
      </c>
      <c r="S10" s="3" t="s">
        <v>6</v>
      </c>
      <c r="T10" s="3">
        <v>0</v>
      </c>
      <c r="U10" s="1">
        <v>6</v>
      </c>
      <c r="V10" s="3">
        <f t="shared" ref="V10" si="3">IF(AND(U10&gt;=2,U10&lt;=3),0,IF(AND(U10&gt;3,U10&lt;=5),3,IF(AND(U10&gt;5),5)))</f>
        <v>5</v>
      </c>
      <c r="W10" s="1">
        <v>0</v>
      </c>
      <c r="X10" s="3">
        <v>0</v>
      </c>
      <c r="Y10" s="1">
        <v>0</v>
      </c>
      <c r="Z10" s="3">
        <v>0</v>
      </c>
      <c r="AA10" s="1">
        <v>100</v>
      </c>
      <c r="AB10" s="3">
        <f t="shared" ref="AB10" si="4">IF(AND(AA10=97.1),0,IF(AND(AA10=97.2),1,IF(AND(AA10=97.3),2,IF(AND(AA10&gt;=97.4),3,"откл."))))</f>
        <v>3</v>
      </c>
      <c r="AC10" s="3">
        <v>0</v>
      </c>
      <c r="AD10" s="3">
        <v>0</v>
      </c>
      <c r="AE10" s="3">
        <v>0</v>
      </c>
      <c r="AF10" s="3">
        <v>0</v>
      </c>
      <c r="AG10" s="10">
        <f>F10+H10+J10+L10+N10+P10+R10+V10+X10+Z10+AB10+T10+AC10+AD10+AE10+AF10</f>
        <v>17</v>
      </c>
    </row>
    <row r="11" spans="1:35" ht="47.25" customHeight="1" x14ac:dyDescent="0.25">
      <c r="A11" s="1">
        <v>8</v>
      </c>
      <c r="B11" s="4" t="s">
        <v>16</v>
      </c>
      <c r="C11" s="21" t="s">
        <v>40</v>
      </c>
      <c r="D11" s="8">
        <v>1988</v>
      </c>
      <c r="E11" s="3" t="s">
        <v>6</v>
      </c>
      <c r="F11" s="3">
        <v>0</v>
      </c>
      <c r="G11" s="3" t="s">
        <v>6</v>
      </c>
      <c r="H11" s="3">
        <v>0</v>
      </c>
      <c r="I11" s="9">
        <v>71.599999999999994</v>
      </c>
      <c r="J11" s="3">
        <f t="shared" ref="J11:J12" si="5">IF(AND(I11&gt;=0,I11&lt;=66.99),"откл.",IF(AND(I11&gt;=67,I11&lt;=69.99),5,IF(AND(I11&gt;=70,I11&lt;=79.99),6,IF(AND(I11&gt;=80,I11&lt;=89.99),7,IF(AND(I11&lt;=90,I11&lt;=99),8,9)))))</f>
        <v>6</v>
      </c>
      <c r="K11" s="1" t="s">
        <v>6</v>
      </c>
      <c r="L11" s="3">
        <v>0</v>
      </c>
      <c r="M11" s="1" t="s">
        <v>7</v>
      </c>
      <c r="N11" s="3">
        <v>10</v>
      </c>
      <c r="O11" s="3" t="s">
        <v>7</v>
      </c>
      <c r="P11" s="3">
        <v>3</v>
      </c>
      <c r="Q11" s="3" t="s">
        <v>6</v>
      </c>
      <c r="R11" s="3">
        <v>0</v>
      </c>
      <c r="S11" s="3" t="s">
        <v>6</v>
      </c>
      <c r="T11" s="3">
        <v>0</v>
      </c>
      <c r="U11" s="1">
        <v>5</v>
      </c>
      <c r="V11" s="3">
        <f t="shared" ref="V11:V12" si="6">IF(AND(U11&gt;=2,U11&lt;=3),0,IF(AND(U11&gt;3,U11&lt;=5),3,IF(AND(U11&gt;5),5)))</f>
        <v>3</v>
      </c>
      <c r="W11" s="1">
        <v>0</v>
      </c>
      <c r="X11" s="3">
        <v>0</v>
      </c>
      <c r="Y11" s="1">
        <v>0</v>
      </c>
      <c r="Z11" s="3">
        <v>0</v>
      </c>
      <c r="AA11" s="1">
        <v>96</v>
      </c>
      <c r="AB11" s="3" t="str">
        <f t="shared" ref="AB11:AB12" si="7">IF(AND(AA11=97),0,IF(AND(AA11=97.1),1,IF(AND(AA11=97.2),2,IF(AND(AA11&gt;=97.3),3,"откл."))))</f>
        <v>откл.</v>
      </c>
      <c r="AC11" s="3">
        <v>0</v>
      </c>
      <c r="AD11" s="3">
        <v>0</v>
      </c>
      <c r="AE11" s="3">
        <v>0</v>
      </c>
      <c r="AF11" s="3">
        <v>0</v>
      </c>
      <c r="AG11" s="10">
        <f>F11+H11+J11+L11+N11+P11+R11+V11+X11+Z11+T11+AC11+AD11+AE11+AF11</f>
        <v>22</v>
      </c>
    </row>
    <row r="12" spans="1:35" ht="25.5" x14ac:dyDescent="0.25">
      <c r="A12" s="1">
        <v>9</v>
      </c>
      <c r="B12" s="4" t="s">
        <v>17</v>
      </c>
      <c r="C12" s="21" t="s">
        <v>41</v>
      </c>
      <c r="D12" s="8">
        <v>1989</v>
      </c>
      <c r="E12" s="12" t="s">
        <v>6</v>
      </c>
      <c r="F12" s="12">
        <v>0</v>
      </c>
      <c r="G12" s="12" t="s">
        <v>6</v>
      </c>
      <c r="H12" s="3">
        <v>0</v>
      </c>
      <c r="I12" s="1">
        <v>72.31</v>
      </c>
      <c r="J12" s="12">
        <f t="shared" si="5"/>
        <v>6</v>
      </c>
      <c r="K12" s="1" t="s">
        <v>6</v>
      </c>
      <c r="L12" s="12">
        <v>0</v>
      </c>
      <c r="M12" s="1" t="s">
        <v>6</v>
      </c>
      <c r="N12" s="12">
        <v>0</v>
      </c>
      <c r="O12" s="12" t="s">
        <v>7</v>
      </c>
      <c r="P12" s="3">
        <v>3</v>
      </c>
      <c r="Q12" s="12" t="s">
        <v>6</v>
      </c>
      <c r="R12" s="12">
        <v>0</v>
      </c>
      <c r="S12" s="12" t="s">
        <v>6</v>
      </c>
      <c r="T12" s="12">
        <v>0</v>
      </c>
      <c r="U12" s="1">
        <v>5</v>
      </c>
      <c r="V12" s="12">
        <f t="shared" si="6"/>
        <v>3</v>
      </c>
      <c r="W12" s="1">
        <v>0</v>
      </c>
      <c r="X12" s="12">
        <v>0</v>
      </c>
      <c r="Y12" s="1">
        <v>0</v>
      </c>
      <c r="Z12" s="12">
        <v>0</v>
      </c>
      <c r="AA12" s="1">
        <v>95</v>
      </c>
      <c r="AB12" s="3" t="str">
        <f t="shared" si="7"/>
        <v>откл.</v>
      </c>
      <c r="AC12" s="12">
        <v>0</v>
      </c>
      <c r="AD12" s="12">
        <v>0</v>
      </c>
      <c r="AE12" s="12">
        <v>0</v>
      </c>
      <c r="AF12" s="12">
        <v>0</v>
      </c>
      <c r="AG12" s="10">
        <f>F12+H12+J12+L12+N12+P12+R12+V12+X12+Z12+T12+AC12+AD12+AE12+AF12</f>
        <v>12</v>
      </c>
    </row>
    <row r="13" spans="1:35" ht="38.25" customHeight="1" x14ac:dyDescent="0.25">
      <c r="D13" s="2"/>
      <c r="E13" s="2"/>
      <c r="F13" s="2"/>
      <c r="G13" s="2"/>
      <c r="H13" s="2"/>
      <c r="J13" s="2"/>
      <c r="L13" s="2"/>
      <c r="N13" s="2"/>
      <c r="O13" s="2"/>
      <c r="P13" s="2"/>
      <c r="Q13" s="28" t="s">
        <v>13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2">
        <v>0.97</v>
      </c>
      <c r="AE13" s="2"/>
      <c r="AF13" s="2"/>
      <c r="AG13" s="2"/>
    </row>
    <row r="14" spans="1:35" ht="16.5" customHeight="1" x14ac:dyDescent="0.25">
      <c r="D14" s="2"/>
      <c r="E14" s="2"/>
      <c r="F14" s="2"/>
      <c r="G14" s="2"/>
      <c r="H14" s="2"/>
      <c r="J14" s="2"/>
      <c r="L14" s="2"/>
      <c r="N14" s="2"/>
      <c r="O14" s="2"/>
      <c r="P14" s="2"/>
      <c r="Q14" s="2"/>
      <c r="R14" s="2"/>
      <c r="S14" s="2"/>
      <c r="T14" s="27"/>
      <c r="U14" s="27"/>
      <c r="V14" s="27"/>
      <c r="W14" s="27"/>
      <c r="X14" s="27"/>
      <c r="Y14" s="27"/>
      <c r="Z14" s="27"/>
      <c r="AA14" s="27"/>
      <c r="AB14" s="22"/>
      <c r="AC14" s="2"/>
      <c r="AD14" s="2"/>
      <c r="AE14" s="2"/>
      <c r="AF14" s="2"/>
      <c r="AG14" s="2"/>
    </row>
    <row r="15" spans="1:35" ht="42.75" customHeight="1" x14ac:dyDescent="0.25">
      <c r="D15" s="2"/>
      <c r="E15" s="2"/>
      <c r="F15" s="2"/>
      <c r="G15" s="2"/>
      <c r="H15" s="2"/>
      <c r="J15" s="2"/>
      <c r="L15" s="2"/>
      <c r="N15" s="2"/>
      <c r="O15" s="2"/>
      <c r="P15" s="2"/>
      <c r="Q15" s="2"/>
      <c r="R15" s="2"/>
      <c r="S15" s="2"/>
      <c r="T15" s="2"/>
      <c r="V15" s="2"/>
      <c r="X15" s="2"/>
      <c r="Z15" s="2"/>
      <c r="AB15" s="2"/>
      <c r="AC15" s="2"/>
      <c r="AD15" s="2"/>
      <c r="AE15" s="2"/>
      <c r="AF15" s="2"/>
      <c r="AG15" s="2"/>
      <c r="AI15" s="23"/>
    </row>
    <row r="16" spans="1:35" ht="42.75" customHeight="1" x14ac:dyDescent="0.25">
      <c r="D16" s="2"/>
      <c r="E16" s="2"/>
      <c r="F16" s="2"/>
      <c r="G16" s="2"/>
      <c r="H16" s="2"/>
      <c r="J16" s="2"/>
      <c r="L16" s="2"/>
      <c r="N16" s="2"/>
      <c r="O16" s="2"/>
      <c r="P16" s="2"/>
      <c r="Q16" s="2"/>
      <c r="R16" s="2"/>
      <c r="S16" s="2"/>
      <c r="T16" s="2"/>
      <c r="V16" s="2"/>
      <c r="X16" s="2"/>
      <c r="Z16" s="2"/>
      <c r="AB16" s="2"/>
      <c r="AC16" s="2"/>
      <c r="AD16" s="2"/>
      <c r="AE16" s="2"/>
      <c r="AF16" s="2"/>
      <c r="AG16" s="2"/>
      <c r="AH16" s="23"/>
    </row>
    <row r="17" spans="4:33" x14ac:dyDescent="0.25">
      <c r="D17" s="2"/>
      <c r="E17" s="2"/>
      <c r="F17" s="2"/>
      <c r="G17" s="2"/>
      <c r="H17" s="2"/>
      <c r="J17" s="2"/>
      <c r="L17" s="2"/>
      <c r="N17" s="2"/>
      <c r="O17" s="2"/>
      <c r="P17" s="2"/>
      <c r="Q17" s="2"/>
      <c r="R17" s="2"/>
      <c r="S17" s="2"/>
      <c r="T17" s="2"/>
      <c r="V17" s="2"/>
      <c r="X17" s="2"/>
      <c r="Z17" s="2"/>
      <c r="AB17" s="2"/>
      <c r="AC17" s="2"/>
      <c r="AD17" s="2"/>
      <c r="AE17" s="2"/>
      <c r="AF17" s="2"/>
      <c r="AG17" s="2"/>
    </row>
  </sheetData>
  <autoFilter ref="A1:AG11">
    <filterColumn colId="1" showButton="0"/>
    <filterColumn colId="2" showButton="0"/>
    <filterColumn colId="3" showButton="0"/>
    <filterColumn colId="4" hiddenButton="1" showButton="0"/>
    <filterColumn colId="5" hiddenButton="1" showButton="0"/>
    <filterColumn colId="6" hiddenButton="1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hiddenButton="1" showButton="0"/>
    <filterColumn colId="16" hiddenButton="1" showButton="0"/>
    <filterColumn colId="17" hiddenButton="1" showButton="0"/>
    <filterColumn colId="18" hiddenButton="1" showButton="0"/>
    <filterColumn colId="19" hiddenButton="1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sortState ref="A1:AS8">
    <sortCondition descending="1" ref="AG4:AG7"/>
  </sortState>
  <mergeCells count="3">
    <mergeCell ref="B1:AB1"/>
    <mergeCell ref="T14:AA14"/>
    <mergeCell ref="Q13:AC13"/>
  </mergeCells>
  <pageMargins left="0.70866141732283472" right="0.70866141732283472" top="0.74803149606299213" bottom="0.74803149606299213" header="0.31496062992125984" footer="0.31496062992125984"/>
  <pageSetup paperSize="9" scale="63" fitToWidth="2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4" sqref="A4"/>
    </sheetView>
  </sheetViews>
  <sheetFormatPr defaultRowHeight="15" x14ac:dyDescent="0.25"/>
  <cols>
    <col min="1" max="1" width="27.85546875" customWidth="1"/>
  </cols>
  <sheetData>
    <row r="1" spans="1:1" ht="37.5" x14ac:dyDescent="0.25">
      <c r="A1" s="4" t="s">
        <v>14</v>
      </c>
    </row>
    <row r="2" spans="1:1" ht="37.5" x14ac:dyDescent="0.25">
      <c r="A2" s="4" t="s">
        <v>15</v>
      </c>
    </row>
    <row r="3" spans="1:1" ht="37.5" x14ac:dyDescent="0.25">
      <c r="A3" s="4" t="s">
        <v>23</v>
      </c>
    </row>
    <row r="4" spans="1:1" ht="37.5" x14ac:dyDescent="0.25">
      <c r="A4" s="5" t="s">
        <v>18</v>
      </c>
    </row>
    <row r="5" spans="1:1" ht="37.5" x14ac:dyDescent="0.25">
      <c r="A5" s="4" t="s">
        <v>16</v>
      </c>
    </row>
    <row r="6" spans="1:1" ht="37.5" x14ac:dyDescent="0.25">
      <c r="A6" s="6" t="s">
        <v>17</v>
      </c>
    </row>
    <row r="7" spans="1:1" ht="37.5" x14ac:dyDescent="0.25">
      <c r="A7" s="7" t="s">
        <v>20</v>
      </c>
    </row>
    <row r="8" spans="1:1" ht="37.5" x14ac:dyDescent="0.25">
      <c r="A8" s="7" t="s">
        <v>21</v>
      </c>
    </row>
    <row r="9" spans="1:1" ht="37.5" x14ac:dyDescent="0.25">
      <c r="A9" s="7" t="s">
        <v>22</v>
      </c>
    </row>
    <row r="10" spans="1:1" ht="18.75" x14ac:dyDescent="0.25">
      <c r="A10" s="4"/>
    </row>
    <row r="11" spans="1:1" ht="18.75" x14ac:dyDescent="0.25">
      <c r="A11" s="4"/>
    </row>
    <row r="12" spans="1:1" ht="18.75" x14ac:dyDescent="0.25">
      <c r="A12" s="4"/>
    </row>
    <row r="13" spans="1:1" ht="18.75" x14ac:dyDescent="0.25">
      <c r="A13" s="5"/>
    </row>
    <row r="14" spans="1:1" ht="18.75" x14ac:dyDescent="0.25">
      <c r="A14" s="4"/>
    </row>
    <row r="15" spans="1:1" ht="18.75" x14ac:dyDescent="0.25">
      <c r="A15" s="6"/>
    </row>
    <row r="16" spans="1:1" ht="18.75" x14ac:dyDescent="0.25">
      <c r="A16" s="7"/>
    </row>
    <row r="17" spans="1:1" ht="18.75" x14ac:dyDescent="0.25">
      <c r="A17" s="7"/>
    </row>
    <row r="18" spans="1:1" ht="18.75" x14ac:dyDescent="0.25">
      <c r="A1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h40602</cp:lastModifiedBy>
  <cp:lastPrinted>2020-08-26T02:51:28Z</cp:lastPrinted>
  <dcterms:created xsi:type="dcterms:W3CDTF">2017-08-07T01:59:59Z</dcterms:created>
  <dcterms:modified xsi:type="dcterms:W3CDTF">2020-08-26T03:00:58Z</dcterms:modified>
</cp:coreProperties>
</file>