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<sst xmlns="http://schemas.openxmlformats.org/spreadsheetml/2006/main" count="193" uniqueCount="189">
  <si>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</si>
  <si>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</si>
  <si>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</si>
  <si>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</si>
  <si>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</si>
  <si>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</si>
  <si>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</si>
  <si>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</si>
  <si>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</si>
  <si>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</si>
  <si>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</si>
  <si>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</si>
  <si>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</si>
  <si>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</si>
  <si>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</si>
  <si>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</si>
  <si>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</si>
  <si>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</si>
  <si>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</si>
  <si>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</si>
  <si>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</si>
  <si>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</si>
  <si>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</si>
  <si>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</si>
  <si>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</si>
  <si>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</si>
  <si>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</si>
  <si>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</si>
  <si>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</si>
  <si>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</si>
  <si>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</si>
  <si>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</si>
  <si>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</si>
  <si>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</si>
  <si>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</si>
  <si>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</si>
  <si>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</si>
  <si>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</si>
  <si>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</si>
  <si>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</si>
  <si>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</si>
  <si>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</si>
  <si>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</si>
  <si>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</si>
  <si>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</si>
  <si>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</si>
  <si>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</si>
  <si>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</si>
  <si>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</si>
  <si>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</si>
  <si>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</si>
  <si>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</si>
  <si>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</si>
  <si>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</si>
  <si>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</si>
  <si>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</si>
  <si>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</si>
  <si>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</si>
  <si>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</si>
  <si>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</si>
  <si>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</si>
  <si>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</si>
  <si>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</si>
  <si>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</si>
  <si>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</si>
  <si>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</si>
  <si>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</si>
  <si>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</si>
  <si>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</si>
  <si>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</si>
  <si>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</si>
  <si>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</si>
  <si>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</si>
  <si>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</si>
  <si>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</si>
  <si>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</si>
  <si>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</si>
  <si>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</si>
  <si>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</si>
  <si>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</si>
  <si>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</si>
  <si>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</si>
  <si>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</si>
  <si>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</si>
  <si>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</si>
  <si>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</si>
  <si>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</si>
  <si>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</si>
  <si>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</si>
  <si>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</si>
  <si>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</si>
  <si>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</si>
  <si>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</si>
  <si>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</si>
  <si>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</si>
  <si>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</si>
  <si>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</si>
  <si>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</si>
  <si>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</si>
  <si>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</si>
  <si>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</si>
  <si>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</si>
  <si>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</si>
  <si>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</si>
  <si>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</si>
  <si>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</si>
  <si>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</si>
  <si>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</si>
  <si>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</si>
  <si>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</si>
  <si>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</si>
  <si>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</si>
  <si>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</si>
  <si>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</si>
  <si>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</si>
  <si>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</si>
  <si>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</si>
  <si>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</si>
  <si>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</si>
  <si>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</si>
  <si>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</si>
  <si>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</si>
  <si>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</si>
  <si>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</si>
  <si>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</si>
  <si>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</si>
  <si>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</si>
  <si>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</si>
  <si>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</si>
  <si>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</si>
  <si>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</si>
  <si>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</si>
  <si>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</si>
  <si>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</si>
  <si>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</si>
  <si>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</si>
  <si>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</si>
  <si>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</si>
  <si>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</si>
  <si>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</si>
  <si>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</si>
  <si>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</si>
  <si>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</si>
  <si>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</si>
  <si>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</si>
  <si>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</si>
  <si>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</si>
  <si>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</si>
  <si>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</si>
  <si>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</si>
  <si>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</si>
  <si>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</si>
  <si>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</si>
  <si>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</si>
  <si>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</si>
  <si>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</si>
  <si>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</si>
  <si>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</si>
  <si>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</si>
  <si>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</si>
  <si>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</si>
  <si>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</si>
  <si>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</si>
  <si>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</si>
  <si>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</si>
  <si>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</si>
  <si>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</si>
  <si>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</si>
  <si>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</si>
  <si>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</si>
  <si>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</si>
  <si>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</si>
  <si>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</si>
  <si>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</si>
  <si>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</si>
  <si>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</si>
  <si>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</si>
  <si>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</si>
  <si>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</si>
  <si>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</si>
  <si>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</si>
  <si>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</si>
  <si>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</si>
  <si>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>план  
2023 год</t>
  </si>
  <si>
    <t>отчет                      2023 год</t>
  </si>
  <si>
    <t>Доходы</t>
  </si>
  <si>
    <t xml:space="preserve">ИНФОРМАЦИЯ О ХОДЕ ИСПОЛНЕНИЯ БЮДЖЕТА 
МУНИЦИПАЛЬНОГО ОБРАЗОВАНИЯ г. ШАРЫПОВО 
на 01.05.2023 г.           </t>
  </si>
  <si>
    <t>1102</t>
  </si>
  <si>
    <t>Массовый спорт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</si>
</sst>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u val="single"/>
      <sz val="14"/>
      <name val="Times New Roman Cyr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14" fillId="0" borderId="15" xfId="57" applyNumberFormat="1" applyFont="1" applyFill="1" applyBorder="1" applyAlignment="1">
      <alignment horizontal="center" vertical="center"/>
    </xf>
    <xf numFmtId="184" fontId="15" fillId="0" borderId="15" xfId="0" applyNumberFormat="1" applyFont="1" applyFill="1" applyBorder="1" applyAlignment="1">
      <alignment horizontal="center" vertical="center"/>
    </xf>
    <xf numFmtId="173" fontId="14" fillId="0" borderId="16" xfId="57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zoomScaleSheetLayoutView="100" zoomScalePageLayoutView="0" workbookViewId="0" topLeftCell="B69">
      <selection activeCell="E98" sqref="E98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146</v>
      </c>
      <c r="F9" s="6"/>
    </row>
    <row r="10" spans="2:6" ht="14.25" customHeight="1">
      <c r="B10" s="78" t="s">
        <v>186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183</v>
      </c>
      <c r="E13" s="79" t="s">
        <v>184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9.5" customHeight="1">
      <c r="A15" s="9"/>
      <c r="B15" s="37"/>
      <c r="C15" s="75" t="s">
        <v>185</v>
      </c>
      <c r="D15" s="39"/>
      <c r="E15" s="40"/>
      <c r="F15" s="41"/>
    </row>
    <row r="16" spans="1:6" ht="12.75">
      <c r="A16" s="10"/>
      <c r="B16" s="11" t="s">
        <v>49</v>
      </c>
      <c r="C16" s="12" t="s">
        <v>160</v>
      </c>
      <c r="D16" s="13">
        <f>D17+D21+D23+D26+D33+D34+D41+D43+D45+D48+D49+D20</f>
        <v>312991.10000000003</v>
      </c>
      <c r="E16" s="13">
        <f>E17++E20+E21+E23+E26+E33+E34+E41+E43+E45+E48+E49</f>
        <v>76291.2</v>
      </c>
      <c r="F16" s="14">
        <f aca="true" t="shared" si="0" ref="F16:F47">E16/D16</f>
        <v>0.243748783911108</v>
      </c>
    </row>
    <row r="17" spans="1:6" ht="12.75">
      <c r="A17" s="10"/>
      <c r="B17" s="15" t="s">
        <v>158</v>
      </c>
      <c r="C17" s="16" t="s">
        <v>155</v>
      </c>
      <c r="D17" s="17">
        <v>173244</v>
      </c>
      <c r="E17" s="17">
        <v>18832</v>
      </c>
      <c r="F17" s="18">
        <f t="shared" si="0"/>
        <v>0.1087021772759807</v>
      </c>
    </row>
    <row r="18" spans="1:6" ht="12.75" customHeight="1" hidden="1">
      <c r="A18" s="10"/>
      <c r="B18" s="19" t="s">
        <v>7</v>
      </c>
      <c r="C18" s="16" t="s">
        <v>8</v>
      </c>
      <c r="D18" s="17"/>
      <c r="E18" s="17"/>
      <c r="F18" s="18" t="e">
        <f t="shared" si="0"/>
        <v>#DIV/0!</v>
      </c>
    </row>
    <row r="19" spans="1:6" ht="12.75" customHeight="1" hidden="1">
      <c r="A19" s="10"/>
      <c r="B19" s="19" t="s">
        <v>9</v>
      </c>
      <c r="C19" s="16" t="s">
        <v>3</v>
      </c>
      <c r="D19" s="17"/>
      <c r="E19" s="17"/>
      <c r="F19" s="18" t="e">
        <f t="shared" si="0"/>
        <v>#DIV/0!</v>
      </c>
    </row>
    <row r="20" spans="1:6" ht="13.5" customHeight="1">
      <c r="A20" s="10"/>
      <c r="B20" s="20" t="s">
        <v>157</v>
      </c>
      <c r="C20" s="16" t="s">
        <v>145</v>
      </c>
      <c r="D20" s="17">
        <v>4270.9</v>
      </c>
      <c r="E20" s="17">
        <v>1539.7</v>
      </c>
      <c r="F20" s="18">
        <f t="shared" si="0"/>
        <v>0.3605094944859398</v>
      </c>
    </row>
    <row r="21" spans="1:6" ht="12.75">
      <c r="A21" s="10"/>
      <c r="B21" s="20" t="s">
        <v>156</v>
      </c>
      <c r="C21" s="16" t="s">
        <v>10</v>
      </c>
      <c r="D21" s="17">
        <v>75530</v>
      </c>
      <c r="E21" s="17">
        <v>40366.5</v>
      </c>
      <c r="F21" s="18">
        <f t="shared" si="0"/>
        <v>0.5344432675757977</v>
      </c>
    </row>
    <row r="22" spans="1:6" ht="12.75" customHeight="1" hidden="1">
      <c r="A22" s="10"/>
      <c r="B22" s="19" t="s">
        <v>50</v>
      </c>
      <c r="C22" s="16" t="s">
        <v>11</v>
      </c>
      <c r="D22" s="17"/>
      <c r="E22" s="17"/>
      <c r="F22" s="18" t="e">
        <f t="shared" si="0"/>
        <v>#DIV/0!</v>
      </c>
    </row>
    <row r="23" spans="1:6" ht="12.75">
      <c r="A23" s="10"/>
      <c r="B23" s="19" t="s">
        <v>12</v>
      </c>
      <c r="C23" s="16" t="s">
        <v>13</v>
      </c>
      <c r="D23" s="17">
        <v>27974</v>
      </c>
      <c r="E23" s="17">
        <v>2518.5</v>
      </c>
      <c r="F23" s="18">
        <f t="shared" si="0"/>
        <v>0.09003002788303424</v>
      </c>
    </row>
    <row r="24" spans="1:6" ht="12.75" customHeight="1" hidden="1">
      <c r="A24" s="10"/>
      <c r="B24" s="19" t="s">
        <v>51</v>
      </c>
      <c r="C24" s="21" t="s">
        <v>4</v>
      </c>
      <c r="D24" s="17"/>
      <c r="E24" s="17"/>
      <c r="F24" s="18" t="e">
        <f t="shared" si="0"/>
        <v>#DIV/0!</v>
      </c>
    </row>
    <row r="25" spans="1:6" ht="12.75" customHeight="1" hidden="1">
      <c r="A25" s="10"/>
      <c r="B25" s="19" t="s">
        <v>52</v>
      </c>
      <c r="C25" s="21" t="s">
        <v>14</v>
      </c>
      <c r="D25" s="17"/>
      <c r="E25" s="17"/>
      <c r="F25" s="18" t="e">
        <f t="shared" si="0"/>
        <v>#DIV/0!</v>
      </c>
    </row>
    <row r="26" spans="1:6" ht="12.75">
      <c r="A26" s="10"/>
      <c r="B26" s="19" t="s">
        <v>15</v>
      </c>
      <c r="C26" s="16" t="s">
        <v>16</v>
      </c>
      <c r="D26" s="17">
        <v>12000</v>
      </c>
      <c r="E26" s="17">
        <v>3413.7</v>
      </c>
      <c r="F26" s="18">
        <f t="shared" si="0"/>
        <v>0.284475</v>
      </c>
    </row>
    <row r="27" spans="1:6" ht="25.5" customHeight="1" hidden="1">
      <c r="A27" s="10"/>
      <c r="B27" s="19" t="s">
        <v>53</v>
      </c>
      <c r="C27" s="16" t="s">
        <v>17</v>
      </c>
      <c r="D27" s="17"/>
      <c r="E27" s="17"/>
      <c r="F27" s="18" t="e">
        <f t="shared" si="0"/>
        <v>#DIV/0!</v>
      </c>
    </row>
    <row r="28" spans="1:6" ht="12.75" customHeight="1" hidden="1">
      <c r="A28" s="10"/>
      <c r="B28" s="19" t="s">
        <v>47</v>
      </c>
      <c r="C28" s="16" t="s">
        <v>46</v>
      </c>
      <c r="D28" s="17"/>
      <c r="E28" s="17"/>
      <c r="F28" s="18" t="e">
        <f t="shared" si="0"/>
        <v>#DIV/0!</v>
      </c>
    </row>
    <row r="29" spans="1:6" ht="25.5" customHeight="1" hidden="1">
      <c r="A29" s="10"/>
      <c r="B29" s="22" t="s">
        <v>54</v>
      </c>
      <c r="C29" s="16" t="s">
        <v>55</v>
      </c>
      <c r="D29" s="17"/>
      <c r="E29" s="17"/>
      <c r="F29" s="18" t="e">
        <f t="shared" si="0"/>
        <v>#DIV/0!</v>
      </c>
    </row>
    <row r="30" spans="1:6" ht="28.5" customHeight="1" hidden="1">
      <c r="A30" s="10"/>
      <c r="B30" s="22" t="s">
        <v>56</v>
      </c>
      <c r="C30" s="23" t="s">
        <v>57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58</v>
      </c>
      <c r="C31" s="24" t="s">
        <v>59</v>
      </c>
      <c r="D31" s="17"/>
      <c r="E31" s="17"/>
      <c r="F31" s="18" t="e">
        <f t="shared" si="0"/>
        <v>#DIV/0!</v>
      </c>
    </row>
    <row r="32" spans="1:6" ht="12.75" hidden="1">
      <c r="A32" s="10"/>
      <c r="B32" s="19" t="s">
        <v>60</v>
      </c>
      <c r="C32" s="16" t="s">
        <v>61</v>
      </c>
      <c r="D32" s="17"/>
      <c r="E32" s="17"/>
      <c r="F32" s="18" t="e">
        <f t="shared" si="0"/>
        <v>#DIV/0!</v>
      </c>
    </row>
    <row r="33" spans="1:6" ht="25.5">
      <c r="A33" s="10"/>
      <c r="B33" s="19" t="s">
        <v>164</v>
      </c>
      <c r="C33" s="16" t="s">
        <v>165</v>
      </c>
      <c r="D33" s="17">
        <v>0</v>
      </c>
      <c r="E33" s="17">
        <v>0</v>
      </c>
      <c r="F33" s="18" t="s">
        <v>161</v>
      </c>
    </row>
    <row r="34" spans="1:6" ht="12.75" customHeight="1">
      <c r="A34" s="10"/>
      <c r="B34" s="19" t="s">
        <v>18</v>
      </c>
      <c r="C34" s="16" t="s">
        <v>62</v>
      </c>
      <c r="D34" s="17">
        <v>16828.3</v>
      </c>
      <c r="E34" s="17">
        <v>4917.5</v>
      </c>
      <c r="F34" s="18">
        <f t="shared" si="0"/>
        <v>0.29221608837493984</v>
      </c>
    </row>
    <row r="35" spans="1:6" ht="25.5" hidden="1">
      <c r="A35" s="10"/>
      <c r="B35" s="19" t="s">
        <v>19</v>
      </c>
      <c r="C35" s="16" t="s">
        <v>20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70</v>
      </c>
      <c r="C36" s="26" t="s">
        <v>80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83</v>
      </c>
      <c r="C37" s="26" t="s">
        <v>84</v>
      </c>
      <c r="D37" s="17"/>
      <c r="E37" s="17"/>
      <c r="F37" s="18" t="e">
        <f t="shared" si="0"/>
        <v>#DIV/0!</v>
      </c>
    </row>
    <row r="38" spans="1:6" s="4" customFormat="1" ht="12.75" hidden="1">
      <c r="A38" s="25"/>
      <c r="B38" s="19" t="s">
        <v>69</v>
      </c>
      <c r="C38" s="16" t="s">
        <v>73</v>
      </c>
      <c r="D38" s="17"/>
      <c r="E38" s="17"/>
      <c r="F38" s="18" t="e">
        <f t="shared" si="0"/>
        <v>#DIV/0!</v>
      </c>
    </row>
    <row r="39" spans="1:6" ht="12.75" hidden="1">
      <c r="A39" s="10"/>
      <c r="B39" s="27" t="s">
        <v>79</v>
      </c>
      <c r="C39" s="16" t="s">
        <v>74</v>
      </c>
      <c r="D39" s="17"/>
      <c r="E39" s="17"/>
      <c r="F39" s="18" t="e">
        <f t="shared" si="0"/>
        <v>#DIV/0!</v>
      </c>
    </row>
    <row r="40" spans="1:6" s="29" customFormat="1" ht="12.75" hidden="1">
      <c r="A40" s="28"/>
      <c r="B40" s="27" t="s">
        <v>79</v>
      </c>
      <c r="C40" s="16" t="s">
        <v>75</v>
      </c>
      <c r="D40" s="17"/>
      <c r="E40" s="17"/>
      <c r="F40" s="18" t="e">
        <f t="shared" si="0"/>
        <v>#DIV/0!</v>
      </c>
    </row>
    <row r="41" spans="1:6" s="29" customFormat="1" ht="14.25" customHeight="1">
      <c r="A41" s="28"/>
      <c r="B41" s="30" t="s">
        <v>159</v>
      </c>
      <c r="C41" s="16" t="s">
        <v>21</v>
      </c>
      <c r="D41" s="17">
        <v>128</v>
      </c>
      <c r="E41" s="17">
        <v>22.4</v>
      </c>
      <c r="F41" s="18">
        <f t="shared" si="0"/>
        <v>0.175</v>
      </c>
    </row>
    <row r="42" spans="1:6" s="29" customFormat="1" ht="12.75" hidden="1">
      <c r="A42" s="28"/>
      <c r="B42" s="19" t="s">
        <v>22</v>
      </c>
      <c r="C42" s="16" t="s">
        <v>23</v>
      </c>
      <c r="D42" s="17"/>
      <c r="E42" s="17"/>
      <c r="F42" s="18" t="e">
        <f t="shared" si="0"/>
        <v>#DIV/0!</v>
      </c>
    </row>
    <row r="43" spans="1:6" ht="25.5">
      <c r="A43" s="10"/>
      <c r="B43" s="31" t="s">
        <v>64</v>
      </c>
      <c r="C43" s="32" t="s">
        <v>65</v>
      </c>
      <c r="D43" s="33">
        <v>0</v>
      </c>
      <c r="E43" s="33">
        <v>2835.9</v>
      </c>
      <c r="F43" s="18" t="s">
        <v>161</v>
      </c>
    </row>
    <row r="44" spans="1:6" ht="25.5" hidden="1">
      <c r="A44" s="10"/>
      <c r="B44" s="31" t="s">
        <v>63</v>
      </c>
      <c r="C44" s="32" t="s">
        <v>66</v>
      </c>
      <c r="D44" s="33"/>
      <c r="E44" s="17"/>
      <c r="F44" s="18" t="e">
        <f t="shared" si="0"/>
        <v>#DIV/0!</v>
      </c>
    </row>
    <row r="45" spans="1:6" ht="12.75" customHeight="1">
      <c r="A45" s="10"/>
      <c r="B45" s="19" t="s">
        <v>24</v>
      </c>
      <c r="C45" s="16" t="s">
        <v>25</v>
      </c>
      <c r="D45" s="17">
        <v>1676</v>
      </c>
      <c r="E45" s="17">
        <v>1299.1</v>
      </c>
      <c r="F45" s="18">
        <f t="shared" si="0"/>
        <v>0.7751193317422433</v>
      </c>
    </row>
    <row r="46" spans="1:6" ht="12.75" hidden="1">
      <c r="A46" s="10"/>
      <c r="B46" s="19"/>
      <c r="C46" s="16" t="s">
        <v>71</v>
      </c>
      <c r="D46" s="17"/>
      <c r="E46" s="17"/>
      <c r="F46" s="14" t="e">
        <f t="shared" si="0"/>
        <v>#DIV/0!</v>
      </c>
    </row>
    <row r="47" spans="1:6" ht="12.75" hidden="1">
      <c r="A47" s="10"/>
      <c r="B47" s="19"/>
      <c r="C47" s="16" t="s">
        <v>72</v>
      </c>
      <c r="D47" s="17"/>
      <c r="E47" s="17"/>
      <c r="F47" s="14" t="e">
        <f t="shared" si="0"/>
        <v>#DIV/0!</v>
      </c>
    </row>
    <row r="48" spans="1:6" ht="12.75">
      <c r="A48" s="10"/>
      <c r="B48" s="19" t="s">
        <v>26</v>
      </c>
      <c r="C48" s="16" t="s">
        <v>27</v>
      </c>
      <c r="D48" s="17">
        <v>961.2</v>
      </c>
      <c r="E48" s="17">
        <v>645.6</v>
      </c>
      <c r="F48" s="18">
        <f aca="true" t="shared" si="1" ref="F48:F54">E48/D48</f>
        <v>0.6716604244694132</v>
      </c>
    </row>
    <row r="49" spans="1:6" ht="13.5" customHeight="1">
      <c r="A49" s="10"/>
      <c r="B49" s="19" t="s">
        <v>48</v>
      </c>
      <c r="C49" s="16" t="s">
        <v>81</v>
      </c>
      <c r="D49" s="17">
        <v>378.7</v>
      </c>
      <c r="E49" s="17">
        <v>-99.7</v>
      </c>
      <c r="F49" s="18" t="s">
        <v>161</v>
      </c>
    </row>
    <row r="50" spans="1:6" ht="25.5" customHeight="1">
      <c r="A50" s="10"/>
      <c r="B50" s="34" t="s">
        <v>28</v>
      </c>
      <c r="C50" s="35" t="s">
        <v>153</v>
      </c>
      <c r="D50" s="36">
        <v>1542531.1</v>
      </c>
      <c r="E50" s="36">
        <v>491343.4</v>
      </c>
      <c r="F50" s="14">
        <f t="shared" si="1"/>
        <v>0.31853062800484216</v>
      </c>
    </row>
    <row r="51" spans="1:6" ht="12.75">
      <c r="A51" s="10"/>
      <c r="B51" s="34" t="s">
        <v>172</v>
      </c>
      <c r="C51" s="35" t="s">
        <v>173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168</v>
      </c>
      <c r="C52" s="35" t="s">
        <v>169</v>
      </c>
      <c r="D52" s="36">
        <v>0</v>
      </c>
      <c r="E52" s="36">
        <v>0</v>
      </c>
      <c r="F52" s="14">
        <v>0</v>
      </c>
    </row>
    <row r="53" spans="1:6" ht="12.75">
      <c r="A53" s="10"/>
      <c r="B53" s="34" t="s">
        <v>154</v>
      </c>
      <c r="C53" s="35" t="s">
        <v>82</v>
      </c>
      <c r="D53" s="36">
        <v>0</v>
      </c>
      <c r="E53" s="36">
        <v>-3513.3</v>
      </c>
      <c r="F53" s="14">
        <v>0</v>
      </c>
    </row>
    <row r="54" spans="1:6" ht="12.75">
      <c r="A54" s="10"/>
      <c r="B54" s="37"/>
      <c r="C54" s="38" t="s">
        <v>1</v>
      </c>
      <c r="D54" s="36">
        <f>D16+D50+D51+D52+D53</f>
        <v>1855522.2000000002</v>
      </c>
      <c r="E54" s="36">
        <f>E16+E50+E51+E52+E53</f>
        <v>564121.2999999999</v>
      </c>
      <c r="F54" s="14">
        <f t="shared" si="1"/>
        <v>0.3040229321966613</v>
      </c>
    </row>
    <row r="55" spans="1:6" ht="18" customHeight="1">
      <c r="A55" s="10"/>
      <c r="B55" s="37"/>
      <c r="C55" s="75" t="s">
        <v>107</v>
      </c>
      <c r="D55" s="39"/>
      <c r="E55" s="40"/>
      <c r="F55" s="41"/>
    </row>
    <row r="56" spans="1:6" ht="12.75">
      <c r="A56" s="10"/>
      <c r="B56" s="42" t="s">
        <v>29</v>
      </c>
      <c r="C56" s="43" t="s">
        <v>85</v>
      </c>
      <c r="D56" s="44">
        <f>+D57+D58+D59+D60+D61+D62+D63+D64</f>
        <v>175187</v>
      </c>
      <c r="E56" s="44">
        <f>+E57+E58+E59+E60+E61+E62+E63+E64</f>
        <v>43310.5</v>
      </c>
      <c r="F56" s="51">
        <f aca="true" t="shared" si="2" ref="F56:F104">E56/D56</f>
        <v>0.24722439450415842</v>
      </c>
    </row>
    <row r="57" spans="1:6" ht="25.5">
      <c r="A57" s="10"/>
      <c r="B57" s="45" t="s">
        <v>108</v>
      </c>
      <c r="C57" s="46" t="s">
        <v>152</v>
      </c>
      <c r="D57" s="47">
        <v>2363.2</v>
      </c>
      <c r="E57" s="47">
        <v>666.3</v>
      </c>
      <c r="F57" s="51">
        <f t="shared" si="2"/>
        <v>0.28194820582261343</v>
      </c>
    </row>
    <row r="58" spans="1:6" ht="26.25" customHeight="1">
      <c r="A58" s="10"/>
      <c r="B58" s="45" t="s">
        <v>103</v>
      </c>
      <c r="C58" s="48" t="s">
        <v>149</v>
      </c>
      <c r="D58" s="47">
        <v>6747.2</v>
      </c>
      <c r="E58" s="47">
        <v>1547.8</v>
      </c>
      <c r="F58" s="51">
        <f t="shared" si="2"/>
        <v>0.22939886175005927</v>
      </c>
    </row>
    <row r="59" spans="1:6" ht="38.25">
      <c r="A59" s="10"/>
      <c r="B59" s="49" t="s">
        <v>42</v>
      </c>
      <c r="C59" s="48" t="s">
        <v>109</v>
      </c>
      <c r="D59" s="50">
        <v>38417.5</v>
      </c>
      <c r="E59" s="50">
        <v>9312.4</v>
      </c>
      <c r="F59" s="51">
        <f t="shared" si="2"/>
        <v>0.24239994794039174</v>
      </c>
    </row>
    <row r="60" spans="1:6" ht="12.75">
      <c r="A60" s="10"/>
      <c r="B60" s="45" t="s">
        <v>162</v>
      </c>
      <c r="C60" s="48" t="s">
        <v>163</v>
      </c>
      <c r="D60" s="50">
        <v>1.7</v>
      </c>
      <c r="E60" s="50">
        <v>0</v>
      </c>
      <c r="F60" s="51">
        <f t="shared" si="2"/>
        <v>0</v>
      </c>
    </row>
    <row r="61" spans="1:6" s="53" customFormat="1" ht="25.5">
      <c r="A61" s="52"/>
      <c r="B61" s="45" t="s">
        <v>104</v>
      </c>
      <c r="C61" s="46" t="s">
        <v>151</v>
      </c>
      <c r="D61" s="47">
        <v>16818.9</v>
      </c>
      <c r="E61" s="47">
        <v>4679.5</v>
      </c>
      <c r="F61" s="51">
        <f t="shared" si="2"/>
        <v>0.27822865942481373</v>
      </c>
    </row>
    <row r="62" spans="1:6" ht="12.75">
      <c r="A62" s="10"/>
      <c r="B62" s="45" t="s">
        <v>105</v>
      </c>
      <c r="C62" s="46" t="s">
        <v>150</v>
      </c>
      <c r="D62" s="47">
        <v>0</v>
      </c>
      <c r="E62" s="47">
        <v>0</v>
      </c>
      <c r="F62" s="51">
        <v>0</v>
      </c>
    </row>
    <row r="63" spans="1:6" ht="12.75">
      <c r="A63" s="10"/>
      <c r="B63" s="45" t="s">
        <v>106</v>
      </c>
      <c r="C63" s="54" t="s">
        <v>86</v>
      </c>
      <c r="D63" s="47">
        <v>1600</v>
      </c>
      <c r="E63" s="47">
        <v>0</v>
      </c>
      <c r="F63" s="51">
        <f t="shared" si="2"/>
        <v>0</v>
      </c>
    </row>
    <row r="64" spans="1:6" ht="12.75">
      <c r="A64" s="10"/>
      <c r="B64" s="49" t="s">
        <v>125</v>
      </c>
      <c r="C64" s="48" t="s">
        <v>87</v>
      </c>
      <c r="D64" s="50">
        <v>109238.5</v>
      </c>
      <c r="E64" s="50">
        <v>27104.5</v>
      </c>
      <c r="F64" s="51">
        <f t="shared" si="2"/>
        <v>0.24812222796907685</v>
      </c>
    </row>
    <row r="65" spans="1:6" ht="12.75">
      <c r="A65" s="10"/>
      <c r="B65" s="55" t="s">
        <v>67</v>
      </c>
      <c r="C65" s="43" t="s">
        <v>68</v>
      </c>
      <c r="D65" s="56">
        <f>+D66</f>
        <v>996.2</v>
      </c>
      <c r="E65" s="56">
        <f>+E66</f>
        <v>153.3</v>
      </c>
      <c r="F65" s="51">
        <f t="shared" si="2"/>
        <v>0.15388476209596466</v>
      </c>
    </row>
    <row r="66" spans="1:6" ht="12.75">
      <c r="A66" s="10"/>
      <c r="B66" s="49" t="s">
        <v>76</v>
      </c>
      <c r="C66" s="48" t="s">
        <v>88</v>
      </c>
      <c r="D66" s="50">
        <v>996.2</v>
      </c>
      <c r="E66" s="50">
        <v>153.3</v>
      </c>
      <c r="F66" s="51">
        <f t="shared" si="2"/>
        <v>0.15388476209596466</v>
      </c>
    </row>
    <row r="67" spans="1:6" ht="12.75">
      <c r="A67" s="10"/>
      <c r="B67" s="57" t="s">
        <v>30</v>
      </c>
      <c r="C67" s="43" t="s">
        <v>148</v>
      </c>
      <c r="D67" s="58">
        <f>+D68+D69</f>
        <v>7071.4</v>
      </c>
      <c r="E67" s="58">
        <f>+E68+E69</f>
        <v>1206.2</v>
      </c>
      <c r="F67" s="51">
        <f t="shared" si="2"/>
        <v>0.17057442656333965</v>
      </c>
    </row>
    <row r="68" spans="1:6" ht="25.5">
      <c r="A68" s="10"/>
      <c r="B68" s="49" t="s">
        <v>127</v>
      </c>
      <c r="C68" s="48" t="s">
        <v>126</v>
      </c>
      <c r="D68" s="50">
        <v>3352.6</v>
      </c>
      <c r="E68" s="50">
        <v>741.1</v>
      </c>
      <c r="F68" s="51">
        <f t="shared" si="2"/>
        <v>0.22105231760424746</v>
      </c>
    </row>
    <row r="69" spans="1:6" ht="12.75">
      <c r="A69" s="10"/>
      <c r="B69" s="49" t="s">
        <v>110</v>
      </c>
      <c r="C69" s="48" t="s">
        <v>89</v>
      </c>
      <c r="D69" s="50">
        <v>3718.8</v>
      </c>
      <c r="E69" s="50">
        <v>465.1</v>
      </c>
      <c r="F69" s="51">
        <f t="shared" si="2"/>
        <v>0.1250672259868775</v>
      </c>
    </row>
    <row r="70" spans="1:6" ht="12.75">
      <c r="A70" s="10">
        <v>79</v>
      </c>
      <c r="B70" s="59" t="s">
        <v>31</v>
      </c>
      <c r="C70" s="43" t="s">
        <v>41</v>
      </c>
      <c r="D70" s="56">
        <f>+D71+D72+D73+D75+D74</f>
        <v>128225.4</v>
      </c>
      <c r="E70" s="74">
        <f>+E71+E72+E73+E75+E74</f>
        <v>17475</v>
      </c>
      <c r="F70" s="51">
        <f t="shared" si="2"/>
        <v>0.13628345086074992</v>
      </c>
    </row>
    <row r="71" spans="1:6" ht="12.75">
      <c r="A71" s="10">
        <v>80</v>
      </c>
      <c r="B71" s="60" t="s">
        <v>111</v>
      </c>
      <c r="C71" s="48" t="s">
        <v>90</v>
      </c>
      <c r="D71" s="50">
        <v>403.9</v>
      </c>
      <c r="E71" s="50">
        <v>12.2</v>
      </c>
      <c r="F71" s="51">
        <f t="shared" si="2"/>
        <v>0.030205496410002475</v>
      </c>
    </row>
    <row r="72" spans="1:6" ht="12.75">
      <c r="A72" s="10"/>
      <c r="B72" s="60" t="s">
        <v>178</v>
      </c>
      <c r="C72" s="48" t="s">
        <v>179</v>
      </c>
      <c r="D72" s="50">
        <v>0</v>
      </c>
      <c r="E72" s="50">
        <v>0</v>
      </c>
      <c r="F72" s="51" t="s">
        <v>161</v>
      </c>
    </row>
    <row r="73" spans="1:6" ht="12.75">
      <c r="A73" s="10">
        <v>82</v>
      </c>
      <c r="B73" s="60" t="s">
        <v>32</v>
      </c>
      <c r="C73" s="48" t="s">
        <v>91</v>
      </c>
      <c r="D73" s="50">
        <v>38855</v>
      </c>
      <c r="E73" s="50">
        <v>6250.5</v>
      </c>
      <c r="F73" s="51">
        <f t="shared" si="2"/>
        <v>0.16086732724231115</v>
      </c>
    </row>
    <row r="74" spans="1:6" ht="12.75">
      <c r="A74" s="10"/>
      <c r="B74" s="60" t="s">
        <v>143</v>
      </c>
      <c r="C74" s="48" t="s">
        <v>144</v>
      </c>
      <c r="D74" s="50">
        <v>59722.9</v>
      </c>
      <c r="E74" s="50">
        <v>10032.7</v>
      </c>
      <c r="F74" s="51">
        <f t="shared" si="2"/>
        <v>0.16798748888617265</v>
      </c>
    </row>
    <row r="75" spans="1:6" ht="18" customHeight="1">
      <c r="A75" s="10"/>
      <c r="B75" s="49" t="s">
        <v>77</v>
      </c>
      <c r="C75" s="48" t="s">
        <v>43</v>
      </c>
      <c r="D75" s="50">
        <v>29243.6</v>
      </c>
      <c r="E75" s="50">
        <v>1179.6</v>
      </c>
      <c r="F75" s="51">
        <f t="shared" si="2"/>
        <v>0.040337031008494166</v>
      </c>
    </row>
    <row r="76" spans="1:6" ht="12.75">
      <c r="A76" s="10"/>
      <c r="B76" s="61" t="s">
        <v>33</v>
      </c>
      <c r="C76" s="43" t="s">
        <v>0</v>
      </c>
      <c r="D76" s="56">
        <f>+D77+D78+D79+D80</f>
        <v>202830.2</v>
      </c>
      <c r="E76" s="74">
        <f>+E77+E78+E79+E80</f>
        <v>109471</v>
      </c>
      <c r="F76" s="51">
        <f t="shared" si="2"/>
        <v>0.5397174582483278</v>
      </c>
    </row>
    <row r="77" spans="1:6" ht="12.75">
      <c r="A77" s="10"/>
      <c r="B77" s="49" t="s">
        <v>34</v>
      </c>
      <c r="C77" s="48" t="s">
        <v>92</v>
      </c>
      <c r="D77" s="50">
        <v>6251.1</v>
      </c>
      <c r="E77" s="50">
        <v>1547.9</v>
      </c>
      <c r="F77" s="51">
        <f t="shared" si="2"/>
        <v>0.2476204188062901</v>
      </c>
    </row>
    <row r="78" spans="1:6" ht="12.75">
      <c r="A78" s="10"/>
      <c r="B78" s="49" t="s">
        <v>35</v>
      </c>
      <c r="C78" s="48" t="s">
        <v>93</v>
      </c>
      <c r="D78" s="50">
        <v>31499.9</v>
      </c>
      <c r="E78" s="50">
        <v>3040.1</v>
      </c>
      <c r="F78" s="51">
        <f t="shared" si="2"/>
        <v>0.09651141749656347</v>
      </c>
    </row>
    <row r="79" spans="1:6" ht="12.75">
      <c r="A79" s="10"/>
      <c r="B79" s="49" t="s">
        <v>128</v>
      </c>
      <c r="C79" s="48" t="s">
        <v>129</v>
      </c>
      <c r="D79" s="62">
        <v>141077.5</v>
      </c>
      <c r="E79" s="50">
        <v>100372.8</v>
      </c>
      <c r="F79" s="51">
        <f t="shared" si="2"/>
        <v>0.7114727720579115</v>
      </c>
    </row>
    <row r="80" spans="1:6" ht="14.25" customHeight="1">
      <c r="A80" s="10"/>
      <c r="B80" s="49" t="s">
        <v>78</v>
      </c>
      <c r="C80" s="48" t="s">
        <v>112</v>
      </c>
      <c r="D80" s="50">
        <v>24001.7</v>
      </c>
      <c r="E80" s="50">
        <v>4510.2</v>
      </c>
      <c r="F80" s="51">
        <f t="shared" si="2"/>
        <v>0.18791168958865412</v>
      </c>
    </row>
    <row r="81" spans="1:6" ht="14.25" customHeight="1">
      <c r="A81" s="10"/>
      <c r="B81" s="61" t="s">
        <v>174</v>
      </c>
      <c r="C81" s="43" t="s">
        <v>177</v>
      </c>
      <c r="D81" s="56">
        <f>+D82+D83</f>
        <v>1608.3999999999999</v>
      </c>
      <c r="E81" s="56">
        <f>+E82+E83</f>
        <v>677.1</v>
      </c>
      <c r="F81" s="51">
        <f t="shared" si="2"/>
        <v>0.420977368813728</v>
      </c>
    </row>
    <row r="82" spans="1:6" ht="14.25" customHeight="1">
      <c r="A82" s="10"/>
      <c r="B82" s="49" t="s">
        <v>175</v>
      </c>
      <c r="C82" s="48" t="s">
        <v>176</v>
      </c>
      <c r="D82" s="50">
        <v>1579.1</v>
      </c>
      <c r="E82" s="50">
        <v>677.1</v>
      </c>
      <c r="F82" s="51">
        <f t="shared" si="2"/>
        <v>0.42878855044012415</v>
      </c>
    </row>
    <row r="83" spans="1:6" ht="14.25" customHeight="1">
      <c r="A83" s="10"/>
      <c r="B83" s="49" t="s">
        <v>180</v>
      </c>
      <c r="C83" s="48" t="s">
        <v>181</v>
      </c>
      <c r="D83" s="50">
        <v>29.3</v>
      </c>
      <c r="E83" s="50">
        <v>0</v>
      </c>
      <c r="F83" s="51">
        <f t="shared" si="2"/>
        <v>0</v>
      </c>
    </row>
    <row r="84" spans="1:6" ht="12.75">
      <c r="A84" s="10"/>
      <c r="B84" s="61" t="s">
        <v>36</v>
      </c>
      <c r="C84" s="43" t="s">
        <v>2</v>
      </c>
      <c r="D84" s="56">
        <f>+D85+D86+D87+D88+D89</f>
        <v>1131476.4</v>
      </c>
      <c r="E84" s="56">
        <f>+E85+E86+E87+E88+E89</f>
        <v>313479</v>
      </c>
      <c r="F84" s="51">
        <f t="shared" si="2"/>
        <v>0.2770530609387876</v>
      </c>
    </row>
    <row r="85" spans="1:6" ht="12.75">
      <c r="A85" s="10"/>
      <c r="B85" s="49" t="s">
        <v>113</v>
      </c>
      <c r="C85" s="48" t="s">
        <v>94</v>
      </c>
      <c r="D85" s="50">
        <v>465945.6</v>
      </c>
      <c r="E85" s="50">
        <v>135536.8</v>
      </c>
      <c r="F85" s="51">
        <f t="shared" si="2"/>
        <v>0.2908854595901324</v>
      </c>
    </row>
    <row r="86" spans="1:6" ht="12.75">
      <c r="A86" s="10"/>
      <c r="B86" s="49" t="s">
        <v>114</v>
      </c>
      <c r="C86" s="48" t="s">
        <v>95</v>
      </c>
      <c r="D86" s="50">
        <v>508868.9</v>
      </c>
      <c r="E86" s="50">
        <v>142088.2</v>
      </c>
      <c r="F86" s="51">
        <f t="shared" si="2"/>
        <v>0.2792235878435487</v>
      </c>
    </row>
    <row r="87" spans="1:6" ht="12.75">
      <c r="A87" s="10"/>
      <c r="B87" s="49" t="s">
        <v>166</v>
      </c>
      <c r="C87" s="48" t="s">
        <v>167</v>
      </c>
      <c r="D87" s="50">
        <v>100833</v>
      </c>
      <c r="E87" s="50">
        <v>27204.9</v>
      </c>
      <c r="F87" s="51">
        <f t="shared" si="2"/>
        <v>0.26980155306298537</v>
      </c>
    </row>
    <row r="88" spans="1:6" ht="12.75">
      <c r="A88" s="10"/>
      <c r="B88" s="49" t="s">
        <v>115</v>
      </c>
      <c r="C88" s="48" t="s">
        <v>116</v>
      </c>
      <c r="D88" s="50">
        <v>12068.9</v>
      </c>
      <c r="E88" s="50">
        <v>2951</v>
      </c>
      <c r="F88" s="51">
        <f t="shared" si="2"/>
        <v>0.24451275592638932</v>
      </c>
    </row>
    <row r="89" spans="1:6" ht="12.75">
      <c r="A89" s="10"/>
      <c r="B89" s="49" t="s">
        <v>44</v>
      </c>
      <c r="C89" s="48" t="s">
        <v>96</v>
      </c>
      <c r="D89" s="50">
        <v>43760</v>
      </c>
      <c r="E89" s="50">
        <v>5698.1</v>
      </c>
      <c r="F89" s="51">
        <f t="shared" si="2"/>
        <v>0.13021252285191956</v>
      </c>
    </row>
    <row r="90" spans="1:6" ht="12.75">
      <c r="A90" s="10"/>
      <c r="B90" s="57" t="s">
        <v>37</v>
      </c>
      <c r="C90" s="43" t="s">
        <v>147</v>
      </c>
      <c r="D90" s="58">
        <f>+D91+D92</f>
        <v>78411.90000000001</v>
      </c>
      <c r="E90" s="58">
        <f>+E91+E92</f>
        <v>29107.2</v>
      </c>
      <c r="F90" s="51">
        <f t="shared" si="2"/>
        <v>0.37120896190501695</v>
      </c>
    </row>
    <row r="91" spans="1:6" ht="12.75">
      <c r="A91" s="10"/>
      <c r="B91" s="49" t="s">
        <v>117</v>
      </c>
      <c r="C91" s="48" t="s">
        <v>97</v>
      </c>
      <c r="D91" s="50">
        <v>75019.1</v>
      </c>
      <c r="E91" s="50">
        <v>28274.3</v>
      </c>
      <c r="F91" s="51">
        <f t="shared" si="2"/>
        <v>0.3768946841537688</v>
      </c>
    </row>
    <row r="92" spans="1:6" ht="13.5" customHeight="1">
      <c r="A92" s="10"/>
      <c r="B92" s="49" t="s">
        <v>130</v>
      </c>
      <c r="C92" s="48" t="s">
        <v>118</v>
      </c>
      <c r="D92" s="50">
        <v>3392.8</v>
      </c>
      <c r="E92" s="50">
        <v>832.9</v>
      </c>
      <c r="F92" s="51">
        <f t="shared" si="2"/>
        <v>0.2454904503654798</v>
      </c>
    </row>
    <row r="93" spans="1:6" ht="12.75">
      <c r="A93" s="10"/>
      <c r="B93" s="61" t="s">
        <v>38</v>
      </c>
      <c r="C93" s="43" t="s">
        <v>119</v>
      </c>
      <c r="D93" s="56">
        <f>+D94</f>
        <v>65.6</v>
      </c>
      <c r="E93" s="56">
        <f>+E94</f>
        <v>0</v>
      </c>
      <c r="F93" s="51">
        <f t="shared" si="2"/>
        <v>0</v>
      </c>
    </row>
    <row r="94" spans="1:6" ht="12.75">
      <c r="A94" s="10"/>
      <c r="B94" s="49" t="s">
        <v>131</v>
      </c>
      <c r="C94" s="48" t="s">
        <v>132</v>
      </c>
      <c r="D94" s="50">
        <v>65.6</v>
      </c>
      <c r="E94" s="50">
        <v>0</v>
      </c>
      <c r="F94" s="51">
        <f t="shared" si="2"/>
        <v>0</v>
      </c>
    </row>
    <row r="95" spans="1:6" ht="12.75">
      <c r="A95" s="10"/>
      <c r="B95" s="61" t="s">
        <v>120</v>
      </c>
      <c r="C95" s="43" t="s">
        <v>39</v>
      </c>
      <c r="D95" s="56">
        <f>+D96+D97+D98+D99</f>
        <v>50996.9</v>
      </c>
      <c r="E95" s="56">
        <f>+E96+E97+E98+E99</f>
        <v>8970.8</v>
      </c>
      <c r="F95" s="62">
        <f>+F96+F97+F98+F99</f>
        <v>0.7137452040731304</v>
      </c>
    </row>
    <row r="96" spans="1:6" ht="12.75">
      <c r="A96" s="10"/>
      <c r="B96" s="49" t="s">
        <v>121</v>
      </c>
      <c r="C96" s="48" t="s">
        <v>98</v>
      </c>
      <c r="D96" s="50">
        <v>1609.6</v>
      </c>
      <c r="E96" s="50">
        <v>305.3</v>
      </c>
      <c r="F96" s="51">
        <f t="shared" si="2"/>
        <v>0.18967445328031812</v>
      </c>
    </row>
    <row r="97" spans="1:6" ht="12.75">
      <c r="A97" s="10"/>
      <c r="B97" s="49" t="s">
        <v>122</v>
      </c>
      <c r="C97" s="48" t="s">
        <v>99</v>
      </c>
      <c r="D97" s="50">
        <v>44542.8</v>
      </c>
      <c r="E97" s="50">
        <v>7996.4</v>
      </c>
      <c r="F97" s="51">
        <f t="shared" si="2"/>
        <v>0.1795217184370987</v>
      </c>
    </row>
    <row r="98" spans="1:6" ht="12.75">
      <c r="A98" s="10"/>
      <c r="B98" s="49" t="s">
        <v>123</v>
      </c>
      <c r="C98" s="48" t="s">
        <v>100</v>
      </c>
      <c r="D98" s="50">
        <v>3949.4</v>
      </c>
      <c r="E98" s="50">
        <v>466.4</v>
      </c>
      <c r="F98" s="51">
        <f t="shared" si="2"/>
        <v>0.11809388767914113</v>
      </c>
    </row>
    <row r="99" spans="1:6" ht="12.75">
      <c r="A99" s="10"/>
      <c r="B99" s="49" t="s">
        <v>45</v>
      </c>
      <c r="C99" s="48" t="s">
        <v>124</v>
      </c>
      <c r="D99" s="50">
        <v>895.1</v>
      </c>
      <c r="E99" s="50">
        <v>202.7</v>
      </c>
      <c r="F99" s="51">
        <f t="shared" si="2"/>
        <v>0.22645514467657243</v>
      </c>
    </row>
    <row r="100" spans="1:6" ht="12.75">
      <c r="A100" s="10"/>
      <c r="B100" s="63" t="s">
        <v>133</v>
      </c>
      <c r="C100" s="43" t="s">
        <v>134</v>
      </c>
      <c r="D100" s="64">
        <f>+D104+D102+D103+D101</f>
        <v>99554.9</v>
      </c>
      <c r="E100" s="64">
        <f>+E104+E102+E103+E101</f>
        <v>26316.800000000003</v>
      </c>
      <c r="F100" s="51">
        <f t="shared" si="2"/>
        <v>0.26434459780482933</v>
      </c>
    </row>
    <row r="101" spans="1:6" ht="12.75">
      <c r="A101" s="10"/>
      <c r="B101" s="49" t="s">
        <v>141</v>
      </c>
      <c r="C101" s="48" t="s">
        <v>142</v>
      </c>
      <c r="D101" s="62">
        <v>27078.4</v>
      </c>
      <c r="E101" s="62">
        <v>7631.9</v>
      </c>
      <c r="F101" s="51">
        <f t="shared" si="2"/>
        <v>0.28184456984164497</v>
      </c>
    </row>
    <row r="102" spans="1:6" ht="12.75">
      <c r="A102" s="10"/>
      <c r="B102" s="49" t="s">
        <v>187</v>
      </c>
      <c r="C102" s="48" t="s">
        <v>188</v>
      </c>
      <c r="D102" s="62">
        <v>4375.2</v>
      </c>
      <c r="E102" s="62">
        <v>0</v>
      </c>
      <c r="F102" s="51">
        <f t="shared" si="2"/>
        <v>0</v>
      </c>
    </row>
    <row r="103" spans="1:6" ht="12.75">
      <c r="A103" s="10"/>
      <c r="B103" s="49" t="s">
        <v>170</v>
      </c>
      <c r="C103" s="48" t="s">
        <v>171</v>
      </c>
      <c r="D103" s="62">
        <v>30627.4</v>
      </c>
      <c r="E103" s="62">
        <v>7488.7</v>
      </c>
      <c r="F103" s="51">
        <f t="shared" si="2"/>
        <v>0.24450981800609908</v>
      </c>
    </row>
    <row r="104" spans="1:6" ht="12.75">
      <c r="A104" s="10"/>
      <c r="B104" s="49" t="s">
        <v>135</v>
      </c>
      <c r="C104" s="48" t="s">
        <v>136</v>
      </c>
      <c r="D104" s="62">
        <v>37473.9</v>
      </c>
      <c r="E104" s="62">
        <v>11196.2</v>
      </c>
      <c r="F104" s="51">
        <f t="shared" si="2"/>
        <v>0.29877327953589033</v>
      </c>
    </row>
    <row r="105" spans="1:6" ht="12.75">
      <c r="A105" s="10"/>
      <c r="B105" s="63" t="s">
        <v>137</v>
      </c>
      <c r="C105" s="43" t="s">
        <v>139</v>
      </c>
      <c r="D105" s="64">
        <f>D106</f>
        <v>1000</v>
      </c>
      <c r="E105" s="64">
        <f>E106</f>
        <v>1.6</v>
      </c>
      <c r="F105" s="51">
        <v>0</v>
      </c>
    </row>
    <row r="106" spans="1:6" ht="14.25" customHeight="1">
      <c r="A106" s="10"/>
      <c r="B106" s="49" t="s">
        <v>138</v>
      </c>
      <c r="C106" s="48" t="s">
        <v>140</v>
      </c>
      <c r="D106" s="50">
        <v>1000</v>
      </c>
      <c r="E106" s="50">
        <v>1.6</v>
      </c>
      <c r="F106" s="51">
        <v>0</v>
      </c>
    </row>
    <row r="107" spans="1:6" ht="12.75">
      <c r="A107" s="10"/>
      <c r="B107" s="49"/>
      <c r="C107" s="65" t="s">
        <v>101</v>
      </c>
      <c r="D107" s="66">
        <f>+D95+D93+D90+D84+D81+D76+D70+D67+D65+D56+D105+D100</f>
        <v>1877424.2999999993</v>
      </c>
      <c r="E107" s="66">
        <f>+E95+E93+E90+E84+E81+E76+E70+E67+E65+E56+E105+E100</f>
        <v>550168.5</v>
      </c>
      <c r="F107" s="67">
        <f>E107/D107</f>
        <v>0.29304430543484505</v>
      </c>
    </row>
    <row r="108" spans="1:6" ht="13.5" thickBot="1">
      <c r="A108" s="68"/>
      <c r="B108" s="69"/>
      <c r="C108" s="70" t="s">
        <v>102</v>
      </c>
      <c r="D108" s="71">
        <f>+D54-D107</f>
        <v>-21902.09999999916</v>
      </c>
      <c r="E108" s="71">
        <f>+E54-E107</f>
        <v>13952.79999999993</v>
      </c>
      <c r="F108" s="72"/>
    </row>
    <row r="109" spans="2:5" ht="12.75">
      <c r="B109" s="77"/>
      <c r="C109" s="77"/>
      <c r="D109" s="77"/>
      <c r="E109" s="77"/>
    </row>
    <row r="111" spans="2:6" ht="12.75">
      <c r="B111" s="73" t="s">
        <v>182</v>
      </c>
      <c r="C111" s="73"/>
      <c r="D111" s="73"/>
      <c r="E111" s="73"/>
      <c r="F111" s="73"/>
    </row>
    <row r="112" spans="2:6" ht="12.75">
      <c r="B112" s="76"/>
      <c r="C112" s="76"/>
      <c r="D112" s="76"/>
      <c r="E112" s="76"/>
      <c r="F112" s="76"/>
    </row>
    <row r="113" spans="2:6" ht="12.75">
      <c r="B113" s="76"/>
      <c r="C113" s="76"/>
      <c r="D113" s="76"/>
      <c r="E113" s="76"/>
      <c r="F113" s="76"/>
    </row>
    <row r="114" spans="2:6" ht="12.75">
      <c r="B114" s="76"/>
      <c r="C114" s="76"/>
      <c r="D114" s="76"/>
      <c r="E114" s="76"/>
      <c r="F114" s="76"/>
    </row>
    <row r="115" spans="2:6" ht="12.75">
      <c r="B115" s="76"/>
      <c r="C115" s="76"/>
      <c r="D115" s="76"/>
      <c r="E115" s="76"/>
      <c r="F115" s="76"/>
    </row>
    <row r="116" spans="2:6" ht="12.75">
      <c r="B116" s="76"/>
      <c r="C116" s="76"/>
      <c r="D116" s="76"/>
      <c r="E116" s="76"/>
      <c r="F116" s="76"/>
    </row>
    <row r="117" spans="2:6" ht="12.75">
      <c r="B117" s="76"/>
      <c r="C117" s="76"/>
      <c r="D117" s="76"/>
      <c r="E117" s="76"/>
      <c r="F117" s="76"/>
    </row>
    <row r="118" spans="2:6" ht="12.75">
      <c r="B118" s="76"/>
      <c r="C118" s="76"/>
      <c r="D118" s="76"/>
      <c r="E118" s="76"/>
      <c r="F118" s="76"/>
    </row>
  </sheetData>
  <sheetProtection/>
  <mergeCells count="13">
    <mergeCell ref="B109:E109"/>
    <mergeCell ref="B10:F11"/>
    <mergeCell ref="E13:E14"/>
    <mergeCell ref="F13:F14"/>
    <mergeCell ref="B13:C14"/>
    <mergeCell ref="D13:D14"/>
    <mergeCell ref="B115:F115"/>
    <mergeCell ref="B116:F116"/>
    <mergeCell ref="B117:F117"/>
    <mergeCell ref="B118:F118"/>
    <mergeCell ref="B112:F112"/>
    <mergeCell ref="B113:F113"/>
    <mergeCell ref="B114:F1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4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2023-05-15T03:32:59Z</cp:lastPrinted>
  <dcterms:created xsi:type="dcterms:W3CDTF">2000-04-20T02:38:47Z</dcterms:created>
  <dcterms:modified xsi:type="dcterms:W3CDTF">2023-05-15T03:33:00Z</dcterms:modified>
  <cp:category/>
  <cp:version/>
  <cp:contentType/>
  <cp:contentStatus/>
</cp:coreProperties>
</file>