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1'!$A$1:$F$108</definedName>
  </definedNames>
  <calcPr fullCalcOnLoad="1"/>
</workbook>
</file>

<file path=xl/sharedStrings.xml><?xml version="1.0" encoding="utf-8"?>
<sst xmlns="http://schemas.openxmlformats.org/spreadsheetml/2006/main" count="187" uniqueCount="184">
  <si>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</si>
  <si>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</si>
  <si>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</si>
  <si>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</si>
  <si>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</si>
  <si>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</si>
  <si>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</si>
  <si>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</si>
  <si>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</si>
  <si>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</si>
  <si>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</si>
  <si>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</si>
  <si>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</si>
  <si>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</si>
  <si>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</si>
  <si>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</si>
  <si>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</si>
  <si>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</si>
  <si>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</si>
  <si>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</si>
  <si>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</si>
  <si>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</si>
  <si>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</si>
  <si>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</si>
  <si>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</si>
  <si>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</si>
  <si>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</si>
  <si>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</si>
  <si>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</si>
  <si>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</si>
  <si>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</si>
  <si>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</si>
  <si>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</si>
  <si>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</si>
  <si>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</si>
  <si>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</si>
  <si>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</si>
  <si>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</si>
  <si>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</si>
  <si>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</si>
  <si>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</si>
  <si>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</si>
  <si>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</si>
  <si>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</si>
  <si>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</si>
  <si>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</si>
  <si>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</si>
  <si>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</si>
  <si>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</si>
  <si>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</si>
  <si>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</si>
  <si>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</si>
  <si>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</si>
  <si>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</si>
  <si>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</si>
  <si>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</si>
  <si>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</si>
  <si>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</si>
  <si>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</si>
  <si>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</si>
  <si>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</si>
  <si>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</si>
  <si>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</si>
  <si>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</si>
  <si>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</si>
  <si>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</si>
  <si>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</si>
  <si>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</si>
  <si>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</si>
  <si>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</si>
  <si>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</si>
  <si>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</si>
  <si>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</si>
  <si>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</si>
  <si>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</si>
  <si>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</si>
  <si>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</si>
  <si>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</si>
  <si>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</si>
  <si>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</si>
  <si>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</si>
  <si>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</si>
  <si>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</si>
  <si>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</si>
  <si>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</si>
  <si>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</si>
  <si>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</si>
  <si>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</si>
  <si>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</si>
  <si>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</si>
  <si>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</si>
  <si>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</si>
  <si>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</si>
  <si>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</si>
  <si>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</si>
  <si>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</si>
  <si>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</si>
  <si>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</si>
  <si>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</si>
  <si>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</si>
  <si>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</si>
  <si>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</si>
  <si>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</si>
  <si>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</si>
  <si>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</si>
  <si>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</si>
  <si>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</si>
  <si>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</si>
  <si>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</si>
  <si>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</si>
  <si>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</si>
  <si>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</si>
  <si>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</si>
  <si>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</si>
  <si>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</si>
  <si>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</si>
  <si>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</si>
  <si>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</si>
  <si>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</si>
  <si>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</si>
  <si>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</si>
  <si>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</si>
  <si>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</si>
  <si>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</si>
  <si>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</si>
  <si>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</si>
  <si>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</si>
  <si>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</si>
  <si>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</si>
  <si>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</si>
  <si>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</si>
  <si>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</si>
  <si>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</si>
  <si>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</si>
  <si>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</si>
  <si>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</si>
  <si>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</si>
  <si>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</si>
  <si>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</si>
  <si>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</si>
  <si>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</si>
  <si>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</si>
  <si>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</si>
  <si>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</si>
  <si>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</si>
  <si>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</si>
  <si>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</si>
  <si>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</si>
  <si>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</si>
  <si>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</si>
  <si>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</si>
  <si>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</si>
  <si>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</si>
  <si>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</si>
  <si>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</si>
  <si>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</si>
  <si>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</si>
  <si>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</si>
  <si>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</si>
  <si>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</si>
  <si>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</si>
  <si>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</si>
  <si>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</si>
  <si>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</si>
  <si>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</si>
  <si>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</si>
  <si>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</si>
  <si>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</si>
  <si>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</si>
  <si>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</si>
  <si>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</si>
  <si>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</si>
  <si>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1103</t>
  </si>
  <si>
    <t>Спорт высших достижений</t>
  </si>
  <si>
    <t>2 03 00000 00 0000 000</t>
  </si>
  <si>
    <t>Безвозмездные поступления от государственных (муниципальных) организаций</t>
  </si>
  <si>
    <t>план  
2020 год</t>
  </si>
  <si>
    <t>отчет                      2020 год</t>
  </si>
  <si>
    <t>0600</t>
  </si>
  <si>
    <t>0603</t>
  </si>
  <si>
    <t>Охрана объектов растительного и животного мира и среды их обитания</t>
  </si>
  <si>
    <t>Охрана окружающей среды</t>
  </si>
  <si>
    <t>Руководитель Финансового управления                                                                                                       Е.А. Гришина</t>
  </si>
  <si>
    <t xml:space="preserve">СВЕДЕНИЯ О ХОДЕ ИСПОЛНЕНИЯ БЮДЖЕТА 
МУНИЦИПАЛЬНОГО ОБРАЗОВАНИЯ г. ШАРЫПОВО 
на 01.09.2020 г.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</si>
</sst>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0.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84" fontId="7" fillId="0" borderId="13" xfId="0" applyNumberFormat="1" applyFont="1" applyFill="1" applyBorder="1" applyAlignment="1">
      <alignment horizontal="center" vertical="center"/>
    </xf>
    <xf numFmtId="173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84" fontId="8" fillId="0" borderId="15" xfId="0" applyNumberFormat="1" applyFont="1" applyFill="1" applyBorder="1" applyAlignment="1">
      <alignment horizontal="center" vertical="center"/>
    </xf>
    <xf numFmtId="173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84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84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justify" vertical="top" wrapText="1"/>
    </xf>
    <xf numFmtId="184" fontId="15" fillId="0" borderId="15" xfId="57" applyNumberFormat="1" applyFont="1" applyFill="1" applyBorder="1" applyAlignment="1">
      <alignment horizontal="center" vertical="center"/>
    </xf>
    <xf numFmtId="184" fontId="16" fillId="0" borderId="15" xfId="0" applyNumberFormat="1" applyFont="1" applyFill="1" applyBorder="1" applyAlignment="1">
      <alignment horizontal="center" vertical="center"/>
    </xf>
    <xf numFmtId="173" fontId="15" fillId="0" borderId="16" xfId="57" applyNumberFormat="1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84" fontId="5" fillId="0" borderId="15" xfId="57" applyNumberFormat="1" applyFont="1" applyFill="1" applyBorder="1" applyAlignment="1">
      <alignment horizontal="center" vertical="center"/>
    </xf>
    <xf numFmtId="173" fontId="5" fillId="0" borderId="16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84" fontId="3" fillId="0" borderId="17" xfId="0" applyNumberFormat="1" applyFont="1" applyFill="1" applyBorder="1" applyAlignment="1">
      <alignment horizontal="center" vertical="center"/>
    </xf>
    <xf numFmtId="173" fontId="3" fillId="0" borderId="18" xfId="57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173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84" fontId="5" fillId="0" borderId="17" xfId="0" applyNumberFormat="1" applyFont="1" applyFill="1" applyBorder="1" applyAlignment="1">
      <alignment horizontal="center" vertical="center"/>
    </xf>
    <xf numFmtId="173" fontId="5" fillId="0" borderId="18" xfId="57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84" fontId="4" fillId="0" borderId="15" xfId="0" applyNumberFormat="1" applyFont="1" applyFill="1" applyBorder="1" applyAlignment="1">
      <alignment horizontal="center" vertical="center"/>
    </xf>
    <xf numFmtId="173" fontId="4" fillId="0" borderId="16" xfId="57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49" fontId="3" fillId="0" borderId="20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184" fontId="4" fillId="0" borderId="20" xfId="0" applyNumberFormat="1" applyFont="1" applyFill="1" applyBorder="1" applyAlignment="1">
      <alignment horizontal="center" vertical="center"/>
    </xf>
    <xf numFmtId="173" fontId="4" fillId="0" borderId="21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72" fontId="4" fillId="0" borderId="22" xfId="0" applyNumberFormat="1" applyFont="1" applyFill="1" applyBorder="1" applyAlignment="1">
      <alignment horizontal="center" vertical="center" wrapText="1"/>
    </xf>
    <xf numFmtId="172" fontId="4" fillId="0" borderId="20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5"/>
  <sheetViews>
    <sheetView tabSelected="1" zoomScaleSheetLayoutView="100" zoomScalePageLayoutView="0" workbookViewId="0" topLeftCell="B68">
      <selection activeCell="D89" sqref="D89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148</v>
      </c>
      <c r="F9" s="6"/>
    </row>
    <row r="10" spans="2:6" ht="14.25" customHeight="1">
      <c r="B10" s="80" t="s">
        <v>183</v>
      </c>
      <c r="C10" s="80"/>
      <c r="D10" s="80"/>
      <c r="E10" s="80"/>
      <c r="F10" s="80"/>
    </row>
    <row r="11" spans="2:6" ht="22.5" customHeight="1">
      <c r="B11" s="80"/>
      <c r="C11" s="80"/>
      <c r="D11" s="80"/>
      <c r="E11" s="80"/>
      <c r="F11" s="80"/>
    </row>
    <row r="12" ht="13.5" customHeight="1" thickBot="1">
      <c r="F12" s="7" t="s">
        <v>40</v>
      </c>
    </row>
    <row r="13" spans="1:6" ht="12.75" customHeight="1">
      <c r="A13" s="8"/>
      <c r="B13" s="85" t="s">
        <v>5</v>
      </c>
      <c r="C13" s="86"/>
      <c r="D13" s="81" t="s">
        <v>176</v>
      </c>
      <c r="E13" s="81" t="s">
        <v>177</v>
      </c>
      <c r="F13" s="83" t="s">
        <v>6</v>
      </c>
    </row>
    <row r="14" spans="1:6" ht="25.5" customHeight="1" thickBot="1">
      <c r="A14" s="9"/>
      <c r="B14" s="87"/>
      <c r="C14" s="88"/>
      <c r="D14" s="82"/>
      <c r="E14" s="82"/>
      <c r="F14" s="84"/>
    </row>
    <row r="15" spans="1:6" ht="12.75">
      <c r="A15" s="10"/>
      <c r="B15" s="11" t="s">
        <v>49</v>
      </c>
      <c r="C15" s="12" t="s">
        <v>162</v>
      </c>
      <c r="D15" s="13">
        <f>D16+D20+D22+D25+D32+D33+D40+D42+D44+D47+D48+D19</f>
        <v>207276.89999999997</v>
      </c>
      <c r="E15" s="13">
        <f>E16++E19+E20+E22+E25+E32+E33+E40+E42+E44+E47+E48</f>
        <v>117772.34000000001</v>
      </c>
      <c r="F15" s="14">
        <f aca="true" t="shared" si="0" ref="F15:F46">E15/D15</f>
        <v>0.568188447434326</v>
      </c>
    </row>
    <row r="16" spans="1:6" ht="12.75">
      <c r="A16" s="10"/>
      <c r="B16" s="15" t="s">
        <v>160</v>
      </c>
      <c r="C16" s="16" t="s">
        <v>157</v>
      </c>
      <c r="D16" s="17">
        <v>119515.8</v>
      </c>
      <c r="E16" s="17">
        <v>74224.3</v>
      </c>
      <c r="F16" s="18">
        <f t="shared" si="0"/>
        <v>0.6210417367410836</v>
      </c>
    </row>
    <row r="17" spans="1:6" ht="12.75" customHeight="1" hidden="1">
      <c r="A17" s="10"/>
      <c r="B17" s="19" t="s">
        <v>7</v>
      </c>
      <c r="C17" s="16" t="s">
        <v>8</v>
      </c>
      <c r="D17" s="17">
        <v>2057</v>
      </c>
      <c r="E17" s="17">
        <v>129.2</v>
      </c>
      <c r="F17" s="18">
        <f t="shared" si="0"/>
        <v>0.06280991735537189</v>
      </c>
    </row>
    <row r="18" spans="1:6" ht="12.75" customHeight="1" hidden="1">
      <c r="A18" s="10"/>
      <c r="B18" s="19" t="s">
        <v>9</v>
      </c>
      <c r="C18" s="16" t="s">
        <v>3</v>
      </c>
      <c r="D18" s="17">
        <v>31531</v>
      </c>
      <c r="E18" s="17">
        <v>6209.1</v>
      </c>
      <c r="F18" s="18">
        <f t="shared" si="0"/>
        <v>0.1969204909454188</v>
      </c>
    </row>
    <row r="19" spans="1:6" ht="13.5" customHeight="1">
      <c r="A19" s="10"/>
      <c r="B19" s="20" t="s">
        <v>159</v>
      </c>
      <c r="C19" s="16" t="s">
        <v>147</v>
      </c>
      <c r="D19" s="17">
        <v>1962.3</v>
      </c>
      <c r="E19" s="17">
        <v>1124.5</v>
      </c>
      <c r="F19" s="18">
        <f t="shared" si="0"/>
        <v>0.573052030780207</v>
      </c>
    </row>
    <row r="20" spans="1:6" ht="12.75">
      <c r="A20" s="10"/>
      <c r="B20" s="20" t="s">
        <v>158</v>
      </c>
      <c r="C20" s="16" t="s">
        <v>10</v>
      </c>
      <c r="D20" s="17">
        <v>26071</v>
      </c>
      <c r="E20" s="17">
        <v>13701.6</v>
      </c>
      <c r="F20" s="18">
        <f t="shared" si="0"/>
        <v>0.5255494610870316</v>
      </c>
    </row>
    <row r="21" spans="1:6" ht="12.75" customHeight="1" hidden="1">
      <c r="A21" s="10"/>
      <c r="B21" s="19" t="s">
        <v>50</v>
      </c>
      <c r="C21" s="16" t="s">
        <v>11</v>
      </c>
      <c r="D21" s="17">
        <v>19530</v>
      </c>
      <c r="E21" s="17">
        <v>1429.2</v>
      </c>
      <c r="F21" s="18">
        <f t="shared" si="0"/>
        <v>0.07317972350230414</v>
      </c>
    </row>
    <row r="22" spans="1:6" ht="12.75">
      <c r="A22" s="10"/>
      <c r="B22" s="19" t="s">
        <v>12</v>
      </c>
      <c r="C22" s="16" t="s">
        <v>13</v>
      </c>
      <c r="D22" s="17">
        <v>27480</v>
      </c>
      <c r="E22" s="17">
        <v>6850.2</v>
      </c>
      <c r="F22" s="18">
        <f t="shared" si="0"/>
        <v>0.24927947598253275</v>
      </c>
    </row>
    <row r="23" spans="1:6" ht="12.75" customHeight="1" hidden="1">
      <c r="A23" s="10"/>
      <c r="B23" s="19" t="s">
        <v>51</v>
      </c>
      <c r="C23" s="21" t="s">
        <v>4</v>
      </c>
      <c r="D23" s="17">
        <v>0</v>
      </c>
      <c r="E23" s="17">
        <v>0</v>
      </c>
      <c r="F23" s="18" t="e">
        <f t="shared" si="0"/>
        <v>#DIV/0!</v>
      </c>
    </row>
    <row r="24" spans="1:6" ht="12.75" customHeight="1" hidden="1">
      <c r="A24" s="10"/>
      <c r="B24" s="19" t="s">
        <v>52</v>
      </c>
      <c r="C24" s="21" t="s">
        <v>14</v>
      </c>
      <c r="D24" s="17">
        <v>3200</v>
      </c>
      <c r="E24" s="17">
        <v>15.2</v>
      </c>
      <c r="F24" s="18">
        <f t="shared" si="0"/>
        <v>0.00475</v>
      </c>
    </row>
    <row r="25" spans="1:6" ht="12.75">
      <c r="A25" s="10"/>
      <c r="B25" s="19" t="s">
        <v>15</v>
      </c>
      <c r="C25" s="16" t="s">
        <v>16</v>
      </c>
      <c r="D25" s="17">
        <v>10500</v>
      </c>
      <c r="E25" s="17">
        <v>6736.8</v>
      </c>
      <c r="F25" s="18">
        <f t="shared" si="0"/>
        <v>0.6416000000000001</v>
      </c>
    </row>
    <row r="26" spans="1:6" ht="25.5" customHeight="1" hidden="1">
      <c r="A26" s="10"/>
      <c r="B26" s="19" t="s">
        <v>53</v>
      </c>
      <c r="C26" s="16" t="s">
        <v>17</v>
      </c>
      <c r="D26" s="17">
        <v>4040</v>
      </c>
      <c r="E26" s="17">
        <v>388</v>
      </c>
      <c r="F26" s="18">
        <f t="shared" si="0"/>
        <v>0.09603960396039604</v>
      </c>
    </row>
    <row r="27" spans="1:6" ht="12.75" customHeight="1" hidden="1">
      <c r="A27" s="10"/>
      <c r="B27" s="19" t="s">
        <v>47</v>
      </c>
      <c r="C27" s="16" t="s">
        <v>46</v>
      </c>
      <c r="D27" s="17">
        <v>0</v>
      </c>
      <c r="E27" s="17">
        <v>280.9</v>
      </c>
      <c r="F27" s="18" t="e">
        <f t="shared" si="0"/>
        <v>#DIV/0!</v>
      </c>
    </row>
    <row r="28" spans="1:6" ht="25.5" customHeight="1" hidden="1">
      <c r="A28" s="10"/>
      <c r="B28" s="22" t="s">
        <v>54</v>
      </c>
      <c r="C28" s="16" t="s">
        <v>55</v>
      </c>
      <c r="D28" s="17">
        <v>736519.6</v>
      </c>
      <c r="E28" s="17">
        <v>76958.6</v>
      </c>
      <c r="F28" s="18">
        <f t="shared" si="0"/>
        <v>0.10448954786810834</v>
      </c>
    </row>
    <row r="29" spans="1:6" ht="28.5" customHeight="1" hidden="1">
      <c r="A29" s="10"/>
      <c r="B29" s="22" t="s">
        <v>56</v>
      </c>
      <c r="C29" s="23" t="s">
        <v>57</v>
      </c>
      <c r="D29" s="17">
        <v>0</v>
      </c>
      <c r="E29" s="17">
        <v>0</v>
      </c>
      <c r="F29" s="18" t="e">
        <f t="shared" si="0"/>
        <v>#DIV/0!</v>
      </c>
    </row>
    <row r="30" spans="1:6" ht="12.75" hidden="1">
      <c r="A30" s="10"/>
      <c r="B30" s="19" t="s">
        <v>58</v>
      </c>
      <c r="C30" s="24" t="s">
        <v>59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60</v>
      </c>
      <c r="C31" s="16" t="s">
        <v>61</v>
      </c>
      <c r="D31" s="17"/>
      <c r="E31" s="17"/>
      <c r="F31" s="18" t="e">
        <f t="shared" si="0"/>
        <v>#DIV/0!</v>
      </c>
    </row>
    <row r="32" spans="1:6" ht="25.5">
      <c r="A32" s="10"/>
      <c r="B32" s="19" t="s">
        <v>166</v>
      </c>
      <c r="C32" s="16" t="s">
        <v>167</v>
      </c>
      <c r="D32" s="17">
        <v>0</v>
      </c>
      <c r="E32" s="17">
        <v>0</v>
      </c>
      <c r="F32" s="18" t="s">
        <v>163</v>
      </c>
    </row>
    <row r="33" spans="1:6" ht="12.75" customHeight="1">
      <c r="A33" s="10"/>
      <c r="B33" s="19" t="s">
        <v>18</v>
      </c>
      <c r="C33" s="16" t="s">
        <v>62</v>
      </c>
      <c r="D33" s="17">
        <v>19478</v>
      </c>
      <c r="E33" s="17">
        <v>10593.5</v>
      </c>
      <c r="F33" s="18">
        <f t="shared" si="0"/>
        <v>0.5438700071875963</v>
      </c>
    </row>
    <row r="34" spans="1:6" ht="25.5" hidden="1">
      <c r="A34" s="10"/>
      <c r="B34" s="19" t="s">
        <v>19</v>
      </c>
      <c r="C34" s="16" t="s">
        <v>20</v>
      </c>
      <c r="D34" s="17"/>
      <c r="E34" s="17"/>
      <c r="F34" s="18" t="e">
        <f t="shared" si="0"/>
        <v>#DIV/0!</v>
      </c>
    </row>
    <row r="35" spans="1:6" s="4" customFormat="1" ht="12.75" hidden="1">
      <c r="A35" s="25"/>
      <c r="B35" s="19" t="s">
        <v>70</v>
      </c>
      <c r="C35" s="26" t="s">
        <v>80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83</v>
      </c>
      <c r="C36" s="26" t="s">
        <v>84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69</v>
      </c>
      <c r="C37" s="16" t="s">
        <v>73</v>
      </c>
      <c r="D37" s="17"/>
      <c r="E37" s="17"/>
      <c r="F37" s="18" t="e">
        <f t="shared" si="0"/>
        <v>#DIV/0!</v>
      </c>
    </row>
    <row r="38" spans="1:6" ht="12.75" hidden="1">
      <c r="A38" s="10"/>
      <c r="B38" s="27" t="s">
        <v>79</v>
      </c>
      <c r="C38" s="16" t="s">
        <v>74</v>
      </c>
      <c r="D38" s="17"/>
      <c r="E38" s="17"/>
      <c r="F38" s="18" t="e">
        <f t="shared" si="0"/>
        <v>#DIV/0!</v>
      </c>
    </row>
    <row r="39" spans="1:6" s="29" customFormat="1" ht="12.75" hidden="1">
      <c r="A39" s="28"/>
      <c r="B39" s="27" t="s">
        <v>79</v>
      </c>
      <c r="C39" s="16" t="s">
        <v>75</v>
      </c>
      <c r="D39" s="17"/>
      <c r="E39" s="17"/>
      <c r="F39" s="18" t="e">
        <f t="shared" si="0"/>
        <v>#DIV/0!</v>
      </c>
    </row>
    <row r="40" spans="1:6" s="29" customFormat="1" ht="14.25" customHeight="1">
      <c r="A40" s="28"/>
      <c r="B40" s="30" t="s">
        <v>161</v>
      </c>
      <c r="C40" s="16" t="s">
        <v>21</v>
      </c>
      <c r="D40" s="17">
        <v>157</v>
      </c>
      <c r="E40" s="17">
        <v>109.3</v>
      </c>
      <c r="F40" s="18">
        <f t="shared" si="0"/>
        <v>0.6961783439490445</v>
      </c>
    </row>
    <row r="41" spans="1:6" s="29" customFormat="1" ht="12.75" hidden="1">
      <c r="A41" s="28"/>
      <c r="B41" s="19" t="s">
        <v>22</v>
      </c>
      <c r="C41" s="16" t="s">
        <v>23</v>
      </c>
      <c r="D41" s="17"/>
      <c r="E41" s="17"/>
      <c r="F41" s="18" t="e">
        <f t="shared" si="0"/>
        <v>#DIV/0!</v>
      </c>
    </row>
    <row r="42" spans="1:6" ht="25.5">
      <c r="A42" s="10"/>
      <c r="B42" s="31" t="s">
        <v>64</v>
      </c>
      <c r="C42" s="32" t="s">
        <v>65</v>
      </c>
      <c r="D42" s="33">
        <v>0</v>
      </c>
      <c r="E42" s="33">
        <v>775.9</v>
      </c>
      <c r="F42" s="18" t="s">
        <v>163</v>
      </c>
    </row>
    <row r="43" spans="1:6" ht="25.5" hidden="1">
      <c r="A43" s="10"/>
      <c r="B43" s="31" t="s">
        <v>63</v>
      </c>
      <c r="C43" s="32" t="s">
        <v>66</v>
      </c>
      <c r="D43" s="33"/>
      <c r="E43" s="17"/>
      <c r="F43" s="18" t="e">
        <f t="shared" si="0"/>
        <v>#DIV/0!</v>
      </c>
    </row>
    <row r="44" spans="1:6" ht="12.75" customHeight="1">
      <c r="A44" s="10"/>
      <c r="B44" s="19" t="s">
        <v>24</v>
      </c>
      <c r="C44" s="16" t="s">
        <v>25</v>
      </c>
      <c r="D44" s="17">
        <v>1500</v>
      </c>
      <c r="E44" s="17">
        <v>2732.7</v>
      </c>
      <c r="F44" s="18">
        <f t="shared" si="0"/>
        <v>1.8217999999999999</v>
      </c>
    </row>
    <row r="45" spans="1:6" ht="12.75" hidden="1">
      <c r="A45" s="10"/>
      <c r="B45" s="19"/>
      <c r="C45" s="16" t="s">
        <v>71</v>
      </c>
      <c r="D45" s="17"/>
      <c r="E45" s="17"/>
      <c r="F45" s="14" t="e">
        <f t="shared" si="0"/>
        <v>#DIV/0!</v>
      </c>
    </row>
    <row r="46" spans="1:6" ht="12.75" hidden="1">
      <c r="A46" s="10"/>
      <c r="B46" s="19"/>
      <c r="C46" s="16" t="s">
        <v>72</v>
      </c>
      <c r="D46" s="17"/>
      <c r="E46" s="17"/>
      <c r="F46" s="14" t="e">
        <f t="shared" si="0"/>
        <v>#DIV/0!</v>
      </c>
    </row>
    <row r="47" spans="1:6" ht="12.75">
      <c r="A47" s="10"/>
      <c r="B47" s="19" t="s">
        <v>26</v>
      </c>
      <c r="C47" s="16" t="s">
        <v>27</v>
      </c>
      <c r="D47" s="17">
        <v>542.8</v>
      </c>
      <c r="E47" s="17">
        <v>925.1</v>
      </c>
      <c r="F47" s="18">
        <f aca="true" t="shared" si="1" ref="F47:F53">E47/D47</f>
        <v>1.7043109801031688</v>
      </c>
    </row>
    <row r="48" spans="1:6" ht="13.5" customHeight="1">
      <c r="A48" s="10"/>
      <c r="B48" s="19" t="s">
        <v>48</v>
      </c>
      <c r="C48" s="16" t="s">
        <v>81</v>
      </c>
      <c r="D48" s="17">
        <v>70</v>
      </c>
      <c r="E48" s="17">
        <v>-1.56</v>
      </c>
      <c r="F48" s="18" t="s">
        <v>163</v>
      </c>
    </row>
    <row r="49" spans="1:6" ht="25.5" customHeight="1">
      <c r="A49" s="10"/>
      <c r="B49" s="34" t="s">
        <v>28</v>
      </c>
      <c r="C49" s="35" t="s">
        <v>155</v>
      </c>
      <c r="D49" s="36">
        <v>1125761.9</v>
      </c>
      <c r="E49" s="36">
        <v>637175.2</v>
      </c>
      <c r="F49" s="14">
        <f t="shared" si="1"/>
        <v>0.565994638830822</v>
      </c>
    </row>
    <row r="50" spans="1:6" ht="12.75">
      <c r="A50" s="10"/>
      <c r="B50" s="34" t="s">
        <v>174</v>
      </c>
      <c r="C50" s="35" t="s">
        <v>175</v>
      </c>
      <c r="D50" s="36">
        <v>0</v>
      </c>
      <c r="E50" s="36">
        <v>0</v>
      </c>
      <c r="F50" s="14">
        <v>0</v>
      </c>
    </row>
    <row r="51" spans="1:6" ht="12.75">
      <c r="A51" s="10"/>
      <c r="B51" s="34" t="s">
        <v>170</v>
      </c>
      <c r="C51" s="35" t="s">
        <v>171</v>
      </c>
      <c r="D51" s="36">
        <v>322.9</v>
      </c>
      <c r="E51" s="36">
        <v>318</v>
      </c>
      <c r="F51" s="14">
        <v>0</v>
      </c>
    </row>
    <row r="52" spans="1:6" ht="12.75">
      <c r="A52" s="10"/>
      <c r="B52" s="34" t="s">
        <v>156</v>
      </c>
      <c r="C52" s="35" t="s">
        <v>82</v>
      </c>
      <c r="D52" s="36">
        <v>0</v>
      </c>
      <c r="E52" s="36">
        <v>-3819</v>
      </c>
      <c r="F52" s="14">
        <v>0</v>
      </c>
    </row>
    <row r="53" spans="1:6" ht="12.75">
      <c r="A53" s="10"/>
      <c r="B53" s="37"/>
      <c r="C53" s="38" t="s">
        <v>1</v>
      </c>
      <c r="D53" s="36">
        <f>D15+D49+D50+D51+D52</f>
        <v>1333361.6999999997</v>
      </c>
      <c r="E53" s="36">
        <f>E15+E49+E50+E51+E52</f>
        <v>751446.5399999999</v>
      </c>
      <c r="F53" s="14">
        <f t="shared" si="1"/>
        <v>0.5635729149862337</v>
      </c>
    </row>
    <row r="54" spans="1:6" ht="18" customHeight="1">
      <c r="A54" s="10"/>
      <c r="B54" s="37"/>
      <c r="C54" s="39" t="s">
        <v>108</v>
      </c>
      <c r="D54" s="40"/>
      <c r="E54" s="41"/>
      <c r="F54" s="42"/>
    </row>
    <row r="55" spans="1:6" ht="12.75">
      <c r="A55" s="10"/>
      <c r="B55" s="43" t="s">
        <v>29</v>
      </c>
      <c r="C55" s="44" t="s">
        <v>85</v>
      </c>
      <c r="D55" s="45">
        <f>+D56+D57+D58+D59+D60+D61+D62+D63</f>
        <v>82225.6</v>
      </c>
      <c r="E55" s="45">
        <f>+E56+E57+E58+E59+E60+E61+E62+E63</f>
        <v>45968.2</v>
      </c>
      <c r="F55" s="46">
        <f aca="true" t="shared" si="2" ref="F55:F60">E55/D55</f>
        <v>0.5590497363351559</v>
      </c>
    </row>
    <row r="56" spans="1:6" ht="25.5">
      <c r="A56" s="10"/>
      <c r="B56" s="47" t="s">
        <v>109</v>
      </c>
      <c r="C56" s="48" t="s">
        <v>154</v>
      </c>
      <c r="D56" s="49">
        <v>1966</v>
      </c>
      <c r="E56" s="49">
        <v>1140.7</v>
      </c>
      <c r="F56" s="50">
        <f t="shared" si="2"/>
        <v>0.5802136317395727</v>
      </c>
    </row>
    <row r="57" spans="1:6" ht="26.25" customHeight="1">
      <c r="A57" s="10"/>
      <c r="B57" s="47" t="s">
        <v>104</v>
      </c>
      <c r="C57" s="51" t="s">
        <v>151</v>
      </c>
      <c r="D57" s="49">
        <v>5675.9</v>
      </c>
      <c r="E57" s="49">
        <v>2412.9</v>
      </c>
      <c r="F57" s="50">
        <f t="shared" si="2"/>
        <v>0.4251131979069399</v>
      </c>
    </row>
    <row r="58" spans="1:6" ht="38.25">
      <c r="A58" s="10"/>
      <c r="B58" s="52" t="s">
        <v>42</v>
      </c>
      <c r="C58" s="51" t="s">
        <v>110</v>
      </c>
      <c r="D58" s="53">
        <v>30407.2</v>
      </c>
      <c r="E58" s="53">
        <v>16578.1</v>
      </c>
      <c r="F58" s="54">
        <f t="shared" si="2"/>
        <v>0.5452031097897866</v>
      </c>
    </row>
    <row r="59" spans="1:6" ht="12.75">
      <c r="A59" s="10"/>
      <c r="B59" s="47" t="s">
        <v>164</v>
      </c>
      <c r="C59" s="51" t="s">
        <v>165</v>
      </c>
      <c r="D59" s="53">
        <v>13.8</v>
      </c>
      <c r="E59" s="53">
        <v>0</v>
      </c>
      <c r="F59" s="50">
        <v>0</v>
      </c>
    </row>
    <row r="60" spans="1:6" s="56" customFormat="1" ht="25.5">
      <c r="A60" s="55"/>
      <c r="B60" s="47" t="s">
        <v>105</v>
      </c>
      <c r="C60" s="48" t="s">
        <v>153</v>
      </c>
      <c r="D60" s="49">
        <v>12915.8</v>
      </c>
      <c r="E60" s="49">
        <v>7760.2</v>
      </c>
      <c r="F60" s="50">
        <f t="shared" si="2"/>
        <v>0.6008299911736014</v>
      </c>
    </row>
    <row r="61" spans="1:6" ht="12.75">
      <c r="A61" s="10"/>
      <c r="B61" s="47" t="s">
        <v>106</v>
      </c>
      <c r="C61" s="48" t="s">
        <v>152</v>
      </c>
      <c r="D61" s="49">
        <v>6455.4</v>
      </c>
      <c r="E61" s="49">
        <v>6455.4</v>
      </c>
      <c r="F61" s="50">
        <v>0</v>
      </c>
    </row>
    <row r="62" spans="1:6" ht="12.75">
      <c r="A62" s="10"/>
      <c r="B62" s="47" t="s">
        <v>107</v>
      </c>
      <c r="C62" s="57" t="s">
        <v>86</v>
      </c>
      <c r="D62" s="49">
        <v>2500</v>
      </c>
      <c r="E62" s="49">
        <v>0</v>
      </c>
      <c r="F62" s="50">
        <v>0</v>
      </c>
    </row>
    <row r="63" spans="1:6" ht="12.75">
      <c r="A63" s="10"/>
      <c r="B63" s="52" t="s">
        <v>127</v>
      </c>
      <c r="C63" s="51" t="s">
        <v>87</v>
      </c>
      <c r="D63" s="53">
        <v>22291.5</v>
      </c>
      <c r="E63" s="53">
        <v>11620.9</v>
      </c>
      <c r="F63" s="54">
        <f aca="true" t="shared" si="3" ref="F63:F99">E63/D63</f>
        <v>0.5213152995536415</v>
      </c>
    </row>
    <row r="64" spans="1:6" ht="12.75">
      <c r="A64" s="10"/>
      <c r="B64" s="58" t="s">
        <v>67</v>
      </c>
      <c r="C64" s="44" t="s">
        <v>68</v>
      </c>
      <c r="D64" s="59">
        <f>+D65</f>
        <v>935.3</v>
      </c>
      <c r="E64" s="59">
        <f>+E65</f>
        <v>423.1</v>
      </c>
      <c r="F64" s="46">
        <f t="shared" si="3"/>
        <v>0.45236822409921956</v>
      </c>
    </row>
    <row r="65" spans="1:6" ht="12.75">
      <c r="A65" s="10"/>
      <c r="B65" s="52" t="s">
        <v>76</v>
      </c>
      <c r="C65" s="51" t="s">
        <v>88</v>
      </c>
      <c r="D65" s="53">
        <v>935.3</v>
      </c>
      <c r="E65" s="53">
        <v>423.1</v>
      </c>
      <c r="F65" s="54">
        <f t="shared" si="3"/>
        <v>0.45236822409921956</v>
      </c>
    </row>
    <row r="66" spans="1:6" ht="12.75">
      <c r="A66" s="10"/>
      <c r="B66" s="60" t="s">
        <v>30</v>
      </c>
      <c r="C66" s="44" t="s">
        <v>150</v>
      </c>
      <c r="D66" s="61">
        <f>+D67+D68</f>
        <v>4291.5</v>
      </c>
      <c r="E66" s="61">
        <f>+E67+E68</f>
        <v>2260.5</v>
      </c>
      <c r="F66" s="62">
        <f t="shared" si="3"/>
        <v>0.5267389024816498</v>
      </c>
    </row>
    <row r="67" spans="1:6" ht="25.5">
      <c r="A67" s="10"/>
      <c r="B67" s="52" t="s">
        <v>129</v>
      </c>
      <c r="C67" s="51" t="s">
        <v>128</v>
      </c>
      <c r="D67" s="53">
        <v>2068.3</v>
      </c>
      <c r="E67" s="53">
        <v>1130</v>
      </c>
      <c r="F67" s="54">
        <f t="shared" si="3"/>
        <v>0.546342406807523</v>
      </c>
    </row>
    <row r="68" spans="1:6" ht="12.75">
      <c r="A68" s="10"/>
      <c r="B68" s="52" t="s">
        <v>111</v>
      </c>
      <c r="C68" s="51" t="s">
        <v>89</v>
      </c>
      <c r="D68" s="53">
        <v>2223.2</v>
      </c>
      <c r="E68" s="53">
        <v>1130.5</v>
      </c>
      <c r="F68" s="54">
        <f t="shared" si="3"/>
        <v>0.5085012594458439</v>
      </c>
    </row>
    <row r="69" spans="1:6" ht="12.75">
      <c r="A69" s="10">
        <v>79</v>
      </c>
      <c r="B69" s="63" t="s">
        <v>31</v>
      </c>
      <c r="C69" s="44" t="s">
        <v>41</v>
      </c>
      <c r="D69" s="59">
        <f>+D70+D71+D73+D72</f>
        <v>71934.9</v>
      </c>
      <c r="E69" s="59">
        <f>+E70+E71+E73+E72</f>
        <v>37847.6</v>
      </c>
      <c r="F69" s="46">
        <f t="shared" si="3"/>
        <v>0.5261368264917308</v>
      </c>
    </row>
    <row r="70" spans="1:6" ht="12.75">
      <c r="A70" s="10">
        <v>80</v>
      </c>
      <c r="B70" s="64" t="s">
        <v>112</v>
      </c>
      <c r="C70" s="51" t="s">
        <v>90</v>
      </c>
      <c r="D70" s="53">
        <v>342.2</v>
      </c>
      <c r="E70" s="53">
        <v>179.6</v>
      </c>
      <c r="F70" s="54">
        <f t="shared" si="3"/>
        <v>0.5248392752776154</v>
      </c>
    </row>
    <row r="71" spans="1:6" ht="12.75">
      <c r="A71" s="10">
        <v>82</v>
      </c>
      <c r="B71" s="64" t="s">
        <v>32</v>
      </c>
      <c r="C71" s="51" t="s">
        <v>91</v>
      </c>
      <c r="D71" s="53">
        <v>24047</v>
      </c>
      <c r="E71" s="53">
        <v>13872.3</v>
      </c>
      <c r="F71" s="54">
        <f t="shared" si="3"/>
        <v>0.5768827712396556</v>
      </c>
    </row>
    <row r="72" spans="1:6" ht="12.75">
      <c r="A72" s="10"/>
      <c r="B72" s="64" t="s">
        <v>145</v>
      </c>
      <c r="C72" s="51" t="s">
        <v>146</v>
      </c>
      <c r="D72" s="53">
        <v>43702</v>
      </c>
      <c r="E72" s="53">
        <v>22101.5</v>
      </c>
      <c r="F72" s="54">
        <f t="shared" si="3"/>
        <v>0.5057320031119857</v>
      </c>
    </row>
    <row r="73" spans="1:6" ht="18" customHeight="1">
      <c r="A73" s="10"/>
      <c r="B73" s="52" t="s">
        <v>77</v>
      </c>
      <c r="C73" s="51" t="s">
        <v>43</v>
      </c>
      <c r="D73" s="53">
        <v>3843.7</v>
      </c>
      <c r="E73" s="53">
        <v>1694.2</v>
      </c>
      <c r="F73" s="54">
        <f t="shared" si="3"/>
        <v>0.4407732133100919</v>
      </c>
    </row>
    <row r="74" spans="1:6" ht="12.75">
      <c r="A74" s="10"/>
      <c r="B74" s="65" t="s">
        <v>33</v>
      </c>
      <c r="C74" s="44" t="s">
        <v>0</v>
      </c>
      <c r="D74" s="59">
        <f>+D75+D76+D77+D78</f>
        <v>151961.5</v>
      </c>
      <c r="E74" s="59">
        <f>+E75+E76+E77+E78</f>
        <v>32954.8</v>
      </c>
      <c r="F74" s="46">
        <f t="shared" si="3"/>
        <v>0.21686282380734595</v>
      </c>
    </row>
    <row r="75" spans="1:6" ht="12.75">
      <c r="A75" s="10"/>
      <c r="B75" s="52" t="s">
        <v>34</v>
      </c>
      <c r="C75" s="51" t="s">
        <v>92</v>
      </c>
      <c r="D75" s="53">
        <v>5417.5</v>
      </c>
      <c r="E75" s="53">
        <v>2867.2</v>
      </c>
      <c r="F75" s="54">
        <f t="shared" si="3"/>
        <v>0.5292478080295339</v>
      </c>
    </row>
    <row r="76" spans="1:6" ht="12.75">
      <c r="A76" s="10"/>
      <c r="B76" s="52" t="s">
        <v>35</v>
      </c>
      <c r="C76" s="51" t="s">
        <v>93</v>
      </c>
      <c r="D76" s="53">
        <v>28539.3</v>
      </c>
      <c r="E76" s="53">
        <v>3255.8</v>
      </c>
      <c r="F76" s="54">
        <f t="shared" si="3"/>
        <v>0.11408128440431266</v>
      </c>
    </row>
    <row r="77" spans="1:6" ht="12.75">
      <c r="A77" s="10"/>
      <c r="B77" s="52" t="s">
        <v>130</v>
      </c>
      <c r="C77" s="51" t="s">
        <v>131</v>
      </c>
      <c r="D77" s="66">
        <v>98106.5</v>
      </c>
      <c r="E77" s="53">
        <v>18676.8</v>
      </c>
      <c r="F77" s="54">
        <f t="shared" si="3"/>
        <v>0.19037270721104105</v>
      </c>
    </row>
    <row r="78" spans="1:6" ht="14.25" customHeight="1">
      <c r="A78" s="10"/>
      <c r="B78" s="52" t="s">
        <v>78</v>
      </c>
      <c r="C78" s="51" t="s">
        <v>113</v>
      </c>
      <c r="D78" s="53">
        <v>19898.2</v>
      </c>
      <c r="E78" s="53">
        <v>8155</v>
      </c>
      <c r="F78" s="54">
        <f t="shared" si="3"/>
        <v>0.4098360655737705</v>
      </c>
    </row>
    <row r="79" spans="1:6" ht="14.25" customHeight="1">
      <c r="A79" s="10"/>
      <c r="B79" s="65" t="s">
        <v>178</v>
      </c>
      <c r="C79" s="44" t="s">
        <v>181</v>
      </c>
      <c r="D79" s="59">
        <f>+D80</f>
        <v>1412.2</v>
      </c>
      <c r="E79" s="59">
        <f>+E80</f>
        <v>445.1</v>
      </c>
      <c r="F79" s="46">
        <f>E79/D79</f>
        <v>0.31518198555445404</v>
      </c>
    </row>
    <row r="80" spans="1:6" ht="14.25" customHeight="1">
      <c r="A80" s="10"/>
      <c r="B80" s="52" t="s">
        <v>179</v>
      </c>
      <c r="C80" s="51" t="s">
        <v>180</v>
      </c>
      <c r="D80" s="53">
        <v>1412.2</v>
      </c>
      <c r="E80" s="53">
        <v>445.1</v>
      </c>
      <c r="F80" s="54">
        <f>E80/D80</f>
        <v>0.31518198555445404</v>
      </c>
    </row>
    <row r="81" spans="1:6" ht="12.75">
      <c r="A81" s="10"/>
      <c r="B81" s="65" t="s">
        <v>36</v>
      </c>
      <c r="C81" s="44" t="s">
        <v>2</v>
      </c>
      <c r="D81" s="59">
        <f>+D82+D83+D84+D85+D86</f>
        <v>866194.8</v>
      </c>
      <c r="E81" s="59">
        <f>+E82+E83+E84+E85+E86</f>
        <v>498489.30000000005</v>
      </c>
      <c r="F81" s="54">
        <f t="shared" si="3"/>
        <v>0.5754932955035057</v>
      </c>
    </row>
    <row r="82" spans="1:6" ht="12.75">
      <c r="A82" s="10"/>
      <c r="B82" s="52" t="s">
        <v>114</v>
      </c>
      <c r="C82" s="51" t="s">
        <v>94</v>
      </c>
      <c r="D82" s="53">
        <v>337462.6</v>
      </c>
      <c r="E82" s="53">
        <v>198838.2</v>
      </c>
      <c r="F82" s="54">
        <f t="shared" si="3"/>
        <v>0.5892155160305173</v>
      </c>
    </row>
    <row r="83" spans="1:6" ht="12.75">
      <c r="A83" s="10"/>
      <c r="B83" s="52" t="s">
        <v>115</v>
      </c>
      <c r="C83" s="51" t="s">
        <v>95</v>
      </c>
      <c r="D83" s="53">
        <v>377973.6</v>
      </c>
      <c r="E83" s="53">
        <v>216671.9</v>
      </c>
      <c r="F83" s="54">
        <f t="shared" si="3"/>
        <v>0.5732461208930995</v>
      </c>
    </row>
    <row r="84" spans="1:6" ht="12.75">
      <c r="A84" s="10"/>
      <c r="B84" s="52" t="s">
        <v>168</v>
      </c>
      <c r="C84" s="51" t="s">
        <v>169</v>
      </c>
      <c r="D84" s="53">
        <v>68653.8</v>
      </c>
      <c r="E84" s="53">
        <v>43146.4</v>
      </c>
      <c r="F84" s="54">
        <f t="shared" si="3"/>
        <v>0.6284633916840728</v>
      </c>
    </row>
    <row r="85" spans="1:6" ht="12.75">
      <c r="A85" s="10"/>
      <c r="B85" s="52" t="s">
        <v>116</v>
      </c>
      <c r="C85" s="51" t="s">
        <v>117</v>
      </c>
      <c r="D85" s="53">
        <v>32194.8</v>
      </c>
      <c r="E85" s="53">
        <v>12306.9</v>
      </c>
      <c r="F85" s="54">
        <f t="shared" si="3"/>
        <v>0.38226359536322635</v>
      </c>
    </row>
    <row r="86" spans="1:6" ht="12.75">
      <c r="A86" s="10"/>
      <c r="B86" s="52" t="s">
        <v>44</v>
      </c>
      <c r="C86" s="51" t="s">
        <v>96</v>
      </c>
      <c r="D86" s="53">
        <v>49910</v>
      </c>
      <c r="E86" s="53">
        <v>27525.9</v>
      </c>
      <c r="F86" s="54">
        <f t="shared" si="3"/>
        <v>0.5515107192947305</v>
      </c>
    </row>
    <row r="87" spans="1:6" ht="12.75">
      <c r="A87" s="10"/>
      <c r="B87" s="60" t="s">
        <v>37</v>
      </c>
      <c r="C87" s="44" t="s">
        <v>149</v>
      </c>
      <c r="D87" s="61">
        <f>+D88+D89</f>
        <v>86821.9</v>
      </c>
      <c r="E87" s="61">
        <f>+E88+E89</f>
        <v>43826.6</v>
      </c>
      <c r="F87" s="62">
        <f t="shared" si="3"/>
        <v>0.5047873865925533</v>
      </c>
    </row>
    <row r="88" spans="1:6" ht="12.75">
      <c r="A88" s="10"/>
      <c r="B88" s="52" t="s">
        <v>118</v>
      </c>
      <c r="C88" s="51" t="s">
        <v>97</v>
      </c>
      <c r="D88" s="53">
        <v>61441.9</v>
      </c>
      <c r="E88" s="53">
        <v>29355.1</v>
      </c>
      <c r="F88" s="54">
        <f t="shared" si="3"/>
        <v>0.4777700559390253</v>
      </c>
    </row>
    <row r="89" spans="1:6" ht="13.5" customHeight="1">
      <c r="A89" s="10"/>
      <c r="B89" s="52" t="s">
        <v>132</v>
      </c>
      <c r="C89" s="51" t="s">
        <v>119</v>
      </c>
      <c r="D89" s="53">
        <v>25380</v>
      </c>
      <c r="E89" s="53">
        <v>14471.5</v>
      </c>
      <c r="F89" s="54">
        <f t="shared" si="3"/>
        <v>0.5701930654058314</v>
      </c>
    </row>
    <row r="90" spans="1:6" ht="12.75">
      <c r="A90" s="10"/>
      <c r="B90" s="65" t="s">
        <v>38</v>
      </c>
      <c r="C90" s="44" t="s">
        <v>120</v>
      </c>
      <c r="D90" s="59">
        <f>+D91</f>
        <v>76.3</v>
      </c>
      <c r="E90" s="59">
        <f>+E91</f>
        <v>76.3</v>
      </c>
      <c r="F90" s="46">
        <f t="shared" si="3"/>
        <v>1</v>
      </c>
    </row>
    <row r="91" spans="1:6" ht="12.75">
      <c r="A91" s="10"/>
      <c r="B91" s="52" t="s">
        <v>133</v>
      </c>
      <c r="C91" s="51" t="s">
        <v>134</v>
      </c>
      <c r="D91" s="53">
        <v>76.3</v>
      </c>
      <c r="E91" s="53">
        <v>76.3</v>
      </c>
      <c r="F91" s="54">
        <f t="shared" si="3"/>
        <v>1</v>
      </c>
    </row>
    <row r="92" spans="1:6" ht="12.75">
      <c r="A92" s="10"/>
      <c r="B92" s="65" t="s">
        <v>121</v>
      </c>
      <c r="C92" s="44" t="s">
        <v>39</v>
      </c>
      <c r="D92" s="59">
        <f>+D93+D94+D95+D96+D97</f>
        <v>14678.000000000002</v>
      </c>
      <c r="E92" s="59">
        <f>+E93+E94+E95+E96+E97</f>
        <v>8436.5</v>
      </c>
      <c r="F92" s="46">
        <f t="shared" si="3"/>
        <v>0.5747717672707453</v>
      </c>
    </row>
    <row r="93" spans="1:6" ht="12.75">
      <c r="A93" s="10"/>
      <c r="B93" s="52" t="s">
        <v>122</v>
      </c>
      <c r="C93" s="51" t="s">
        <v>98</v>
      </c>
      <c r="D93" s="53">
        <v>974.1</v>
      </c>
      <c r="E93" s="53">
        <v>599.2</v>
      </c>
      <c r="F93" s="54">
        <f t="shared" si="3"/>
        <v>0.615131916641002</v>
      </c>
    </row>
    <row r="94" spans="1:6" ht="12.75">
      <c r="A94" s="10"/>
      <c r="B94" s="52" t="s">
        <v>123</v>
      </c>
      <c r="C94" s="51" t="s">
        <v>99</v>
      </c>
      <c r="D94" s="53">
        <v>0</v>
      </c>
      <c r="E94" s="53">
        <v>0</v>
      </c>
      <c r="F94" s="54">
        <v>0</v>
      </c>
    </row>
    <row r="95" spans="1:6" ht="12.75">
      <c r="A95" s="10"/>
      <c r="B95" s="52" t="s">
        <v>124</v>
      </c>
      <c r="C95" s="51" t="s">
        <v>100</v>
      </c>
      <c r="D95" s="53">
        <v>1931.7</v>
      </c>
      <c r="E95" s="53">
        <v>1449.8</v>
      </c>
      <c r="F95" s="54">
        <f t="shared" si="3"/>
        <v>0.7505306206967955</v>
      </c>
    </row>
    <row r="96" spans="1:6" ht="12.75">
      <c r="A96" s="10"/>
      <c r="B96" s="52" t="s">
        <v>125</v>
      </c>
      <c r="C96" s="51" t="s">
        <v>101</v>
      </c>
      <c r="D96" s="53">
        <v>10536.6</v>
      </c>
      <c r="E96" s="53">
        <v>5681.9</v>
      </c>
      <c r="F96" s="54">
        <f t="shared" si="3"/>
        <v>0.5392536491847465</v>
      </c>
    </row>
    <row r="97" spans="1:6" ht="12.75">
      <c r="A97" s="10"/>
      <c r="B97" s="52" t="s">
        <v>45</v>
      </c>
      <c r="C97" s="51" t="s">
        <v>126</v>
      </c>
      <c r="D97" s="53">
        <v>1235.6</v>
      </c>
      <c r="E97" s="53">
        <v>705.6</v>
      </c>
      <c r="F97" s="54">
        <f t="shared" si="3"/>
        <v>0.5710585950145679</v>
      </c>
    </row>
    <row r="98" spans="1:6" ht="12.75">
      <c r="A98" s="10"/>
      <c r="B98" s="67" t="s">
        <v>135</v>
      </c>
      <c r="C98" s="44" t="s">
        <v>136</v>
      </c>
      <c r="D98" s="68">
        <f>+D101+D100+D99</f>
        <v>76647.9</v>
      </c>
      <c r="E98" s="68">
        <f>+E101+E100+E99</f>
        <v>39159.8</v>
      </c>
      <c r="F98" s="46">
        <f t="shared" si="3"/>
        <v>0.5109050606735476</v>
      </c>
    </row>
    <row r="99" spans="1:6" ht="12.75">
      <c r="A99" s="10"/>
      <c r="B99" s="52" t="s">
        <v>143</v>
      </c>
      <c r="C99" s="51" t="s">
        <v>144</v>
      </c>
      <c r="D99" s="66">
        <v>40781.9</v>
      </c>
      <c r="E99" s="66">
        <v>18377.5</v>
      </c>
      <c r="F99" s="54">
        <f t="shared" si="3"/>
        <v>0.4506288328891003</v>
      </c>
    </row>
    <row r="100" spans="1:6" ht="12.75">
      <c r="A100" s="10"/>
      <c r="B100" s="52" t="s">
        <v>172</v>
      </c>
      <c r="C100" s="51" t="s">
        <v>173</v>
      </c>
      <c r="D100" s="66">
        <v>8233.6</v>
      </c>
      <c r="E100" s="66">
        <v>4162.6</v>
      </c>
      <c r="F100" s="54">
        <f>E100/D100</f>
        <v>0.5055625728721337</v>
      </c>
    </row>
    <row r="101" spans="1:6" ht="12.75">
      <c r="A101" s="10"/>
      <c r="B101" s="52" t="s">
        <v>137</v>
      </c>
      <c r="C101" s="51" t="s">
        <v>138</v>
      </c>
      <c r="D101" s="66">
        <v>27632.4</v>
      </c>
      <c r="E101" s="66">
        <v>16619.7</v>
      </c>
      <c r="F101" s="54">
        <f>E101/D101</f>
        <v>0.6014569852781517</v>
      </c>
    </row>
    <row r="102" spans="1:6" ht="12.75">
      <c r="A102" s="10"/>
      <c r="B102" s="67" t="s">
        <v>139</v>
      </c>
      <c r="C102" s="44" t="s">
        <v>141</v>
      </c>
      <c r="D102" s="68">
        <f>+D103</f>
        <v>0</v>
      </c>
      <c r="E102" s="68">
        <f>+E103</f>
        <v>0</v>
      </c>
      <c r="F102" s="46">
        <v>0</v>
      </c>
    </row>
    <row r="103" spans="1:6" ht="14.25" customHeight="1">
      <c r="A103" s="10"/>
      <c r="B103" s="52" t="s">
        <v>140</v>
      </c>
      <c r="C103" s="51" t="s">
        <v>142</v>
      </c>
      <c r="D103" s="53">
        <v>0</v>
      </c>
      <c r="E103" s="53">
        <v>0</v>
      </c>
      <c r="F103" s="54">
        <v>0</v>
      </c>
    </row>
    <row r="104" spans="1:6" ht="12.75">
      <c r="A104" s="10"/>
      <c r="B104" s="52"/>
      <c r="C104" s="69" t="s">
        <v>102</v>
      </c>
      <c r="D104" s="70">
        <f>+D92+D90+D87+D81+D79+D74+D69+D66+D64+D55+D102+D98</f>
        <v>1357179.9</v>
      </c>
      <c r="E104" s="70">
        <f>+E92+E90+E87+E81+E79+E74+E69+E66+E64+E55+E102+E98</f>
        <v>709887.8</v>
      </c>
      <c r="F104" s="71">
        <f>E104/D104</f>
        <v>0.5230609442418062</v>
      </c>
    </row>
    <row r="105" spans="1:6" ht="13.5" thickBot="1">
      <c r="A105" s="72"/>
      <c r="B105" s="73"/>
      <c r="C105" s="74" t="s">
        <v>103</v>
      </c>
      <c r="D105" s="75">
        <f>+D53-D104</f>
        <v>-23818.200000000186</v>
      </c>
      <c r="E105" s="75">
        <f>+E53-E104</f>
        <v>41558.739999999874</v>
      </c>
      <c r="F105" s="76"/>
    </row>
    <row r="106" spans="2:5" ht="12.75">
      <c r="B106" s="79"/>
      <c r="C106" s="79"/>
      <c r="D106" s="79"/>
      <c r="E106" s="79"/>
    </row>
    <row r="108" spans="2:6" ht="12.75">
      <c r="B108" s="77" t="s">
        <v>182</v>
      </c>
      <c r="C108" s="77"/>
      <c r="D108" s="77"/>
      <c r="E108" s="77"/>
      <c r="F108" s="77"/>
    </row>
    <row r="109" spans="2:6" ht="12.75">
      <c r="B109" s="78"/>
      <c r="C109" s="78"/>
      <c r="D109" s="78"/>
      <c r="E109" s="78"/>
      <c r="F109" s="78"/>
    </row>
    <row r="110" spans="2:6" ht="12.75">
      <c r="B110" s="78"/>
      <c r="C110" s="78"/>
      <c r="D110" s="78"/>
      <c r="E110" s="78"/>
      <c r="F110" s="78"/>
    </row>
    <row r="111" spans="2:6" ht="12.75">
      <c r="B111" s="78"/>
      <c r="C111" s="78"/>
      <c r="D111" s="78"/>
      <c r="E111" s="78"/>
      <c r="F111" s="78"/>
    </row>
    <row r="112" spans="2:6" ht="12.75">
      <c r="B112" s="78"/>
      <c r="C112" s="78"/>
      <c r="D112" s="78"/>
      <c r="E112" s="78"/>
      <c r="F112" s="78"/>
    </row>
    <row r="113" spans="2:6" ht="12.75">
      <c r="B113" s="78"/>
      <c r="C113" s="78"/>
      <c r="D113" s="78"/>
      <c r="E113" s="78"/>
      <c r="F113" s="78"/>
    </row>
    <row r="114" spans="2:6" ht="12.75">
      <c r="B114" s="78"/>
      <c r="C114" s="78"/>
      <c r="D114" s="78"/>
      <c r="E114" s="78"/>
      <c r="F114" s="78"/>
    </row>
    <row r="115" spans="2:6" ht="12.75">
      <c r="B115" s="78"/>
      <c r="C115" s="78"/>
      <c r="D115" s="78"/>
      <c r="E115" s="78"/>
      <c r="F115" s="78"/>
    </row>
  </sheetData>
  <sheetProtection/>
  <mergeCells count="13">
    <mergeCell ref="B106:E106"/>
    <mergeCell ref="B10:F11"/>
    <mergeCell ref="E13:E14"/>
    <mergeCell ref="F13:F14"/>
    <mergeCell ref="B13:C14"/>
    <mergeCell ref="D13:D14"/>
    <mergeCell ref="B112:F112"/>
    <mergeCell ref="B113:F113"/>
    <mergeCell ref="B114:F114"/>
    <mergeCell ref="B115:F115"/>
    <mergeCell ref="B109:F109"/>
    <mergeCell ref="B110:F110"/>
    <mergeCell ref="B111:F111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6" r:id="rId1"/>
  <rowBreaks count="1" manualBreakCount="1">
    <brk id="8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2020-08-19T06:28:53Z</cp:lastPrinted>
  <dcterms:created xsi:type="dcterms:W3CDTF">2000-04-20T02:38:47Z</dcterms:created>
  <dcterms:modified xsi:type="dcterms:W3CDTF">2020-09-10T09:50:48Z</dcterms:modified>
  <cp:category/>
  <cp:version/>
  <cp:contentType/>
  <cp:contentStatus/>
</cp:coreProperties>
</file>