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1'!$A$1:$F$108</definedName>
  </definedNames>
  <calcPr fullCalcOnLoad="1"/>
</workbook>
</file>

<file path=xl/sharedStrings.xml><?xml version="1.0" encoding="utf-8"?>
<sst xmlns="http://schemas.openxmlformats.org/spreadsheetml/2006/main" count="187" uniqueCount="184">
  <si>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</si>
  <si>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</si>
  <si>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</si>
  <si>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</si>
  <si>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</si>
  <si>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</si>
  <si>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</si>
  <si>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</si>
  <si>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</si>
  <si>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</si>
  <si>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</si>
  <si>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</si>
  <si>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</si>
  <si>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</si>
  <si>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</si>
  <si>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</si>
  <si>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</si>
  <si>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</si>
  <si>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</si>
  <si>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</si>
  <si>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</si>
  <si>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</si>
  <si>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</si>
  <si>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</si>
  <si>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</si>
  <si>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</si>
  <si>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</si>
  <si>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</si>
  <si>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</si>
  <si>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</si>
  <si>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</si>
  <si>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</si>
  <si>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</si>
  <si>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</si>
  <si>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</si>
  <si>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</si>
  <si>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</si>
  <si>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</si>
  <si>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</si>
  <si>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</si>
  <si>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</si>
  <si>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</si>
  <si>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</si>
  <si>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</si>
  <si>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</si>
  <si>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</si>
  <si>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</si>
  <si>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</si>
  <si>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</si>
  <si>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</si>
  <si>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</si>
  <si>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</si>
  <si>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</si>
  <si>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</si>
  <si>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</si>
  <si>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</si>
  <si>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</si>
  <si>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</si>
  <si>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</si>
  <si>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</si>
  <si>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</si>
  <si>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</si>
  <si>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</si>
  <si>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</si>
  <si>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</si>
  <si>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</si>
  <si>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</si>
  <si>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</si>
  <si>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</si>
  <si>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</si>
  <si>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</si>
  <si>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</si>
  <si>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</si>
  <si>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</si>
  <si>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</si>
  <si>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</si>
  <si>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</si>
  <si>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</si>
  <si>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</si>
  <si>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</si>
  <si>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</si>
  <si>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</si>
  <si>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</si>
  <si>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</si>
  <si>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</si>
  <si>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</si>
  <si>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</si>
  <si>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</si>
  <si>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</si>
  <si>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</si>
  <si>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</si>
  <si>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</si>
  <si>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</si>
  <si>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</si>
  <si>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</si>
  <si>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</si>
  <si>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</si>
  <si>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</si>
  <si>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</si>
  <si>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</si>
  <si>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</si>
  <si>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</si>
  <si>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</si>
  <si>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</si>
  <si>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</si>
  <si>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</si>
  <si>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</si>
  <si>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</si>
  <si>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</si>
  <si>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</si>
  <si>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</si>
  <si>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</si>
  <si>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</si>
  <si>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</si>
  <si>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</si>
  <si>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</si>
  <si>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</si>
  <si>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</si>
  <si>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</si>
  <si>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</si>
  <si>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</si>
  <si>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</si>
  <si>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</si>
  <si>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</si>
  <si>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</si>
  <si>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</si>
  <si>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</si>
  <si>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</si>
  <si>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</si>
  <si>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</si>
  <si>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</si>
  <si>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</si>
  <si>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</si>
  <si>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</si>
  <si>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</si>
  <si>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</si>
  <si>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</si>
  <si>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</si>
  <si>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</si>
  <si>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</si>
  <si>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</si>
  <si>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</si>
  <si>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</si>
  <si>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</si>
  <si>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</si>
  <si>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</si>
  <si>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</si>
  <si>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</si>
  <si>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</si>
  <si>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</si>
  <si>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</si>
  <si>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</si>
  <si>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</si>
  <si>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</si>
  <si>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</si>
  <si>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</si>
  <si>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</si>
  <si>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</si>
  <si>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</si>
  <si>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</si>
  <si>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</si>
  <si>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</si>
  <si>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</si>
  <si>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</si>
  <si>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</si>
  <si>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</si>
  <si>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</si>
  <si>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</si>
  <si>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</si>
  <si>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</si>
  <si>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</si>
  <si>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</si>
  <si>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</si>
  <si>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</si>
  <si>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</si>
  <si>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</si>
  <si>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Руководитель Финансового управления                                                                                                       Е.А. Гришина</t>
  </si>
  <si>
    <t>план  
2020 год</t>
  </si>
  <si>
    <t>отчет                      2020 год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</si>
  <si>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</si>
  <si>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</si>
  <si>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</si>
  <si>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</si>
  <si>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 xml:space="preserve">СВЕДЕНИЯ О ХОДЕ ИСПОЛНЕНИЯ БЮДЖЕТА 
МУНИЦИПАЛЬНОГО ОБРАЗОВАНИЯ г. ШАРЫПОВО 
на 01.06.2020 г.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</si>
</sst>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173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173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173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84" fontId="4" fillId="0" borderId="20" xfId="0" applyNumberFormat="1" applyFont="1" applyFill="1" applyBorder="1" applyAlignment="1">
      <alignment horizontal="center" vertical="center"/>
    </xf>
    <xf numFmtId="173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5"/>
  <sheetViews>
    <sheetView tabSelected="1" zoomScaleSheetLayoutView="100" zoomScalePageLayoutView="0" workbookViewId="0" topLeftCell="B10">
      <selection activeCell="D50" sqref="D50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80" t="s">
        <v>183</v>
      </c>
      <c r="C10" s="80"/>
      <c r="D10" s="80"/>
      <c r="E10" s="80"/>
      <c r="F10" s="80"/>
    </row>
    <row r="11" spans="2:6" ht="22.5" customHeight="1">
      <c r="B11" s="80"/>
      <c r="C11" s="80"/>
      <c r="D11" s="80"/>
      <c r="E11" s="80"/>
      <c r="F11" s="80"/>
    </row>
    <row r="12" ht="13.5" customHeight="1" thickBot="1">
      <c r="F12" s="7" t="s">
        <v>40</v>
      </c>
    </row>
    <row r="13" spans="1:6" ht="12.75" customHeight="1">
      <c r="A13" s="8"/>
      <c r="B13" s="85" t="s">
        <v>5</v>
      </c>
      <c r="C13" s="86"/>
      <c r="D13" s="81" t="s">
        <v>177</v>
      </c>
      <c r="E13" s="81" t="s">
        <v>178</v>
      </c>
      <c r="F13" s="83" t="s">
        <v>6</v>
      </c>
    </row>
    <row r="14" spans="1:6" ht="25.5" customHeight="1" thickBot="1">
      <c r="A14" s="9"/>
      <c r="B14" s="87"/>
      <c r="C14" s="88"/>
      <c r="D14" s="82"/>
      <c r="E14" s="82"/>
      <c r="F14" s="84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207276.89999999997</v>
      </c>
      <c r="E15" s="13">
        <f>E16++E19+E20+E22+E25+E32+E33+E40+E42+E44+E47+E48</f>
        <v>70297.94</v>
      </c>
      <c r="F15" s="14">
        <f aca="true" t="shared" si="0" ref="F15:F46">E15/D15</f>
        <v>0.3391499004471797</v>
      </c>
    </row>
    <row r="16" spans="1:6" ht="12.75">
      <c r="A16" s="10"/>
      <c r="B16" s="15" t="s">
        <v>160</v>
      </c>
      <c r="C16" s="16" t="s">
        <v>157</v>
      </c>
      <c r="D16" s="17">
        <v>119515.8</v>
      </c>
      <c r="E16" s="17">
        <v>42589.8</v>
      </c>
      <c r="F16" s="18">
        <f t="shared" si="0"/>
        <v>0.35635288388648195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159</v>
      </c>
      <c r="C19" s="16" t="s">
        <v>147</v>
      </c>
      <c r="D19" s="17">
        <v>1962.3</v>
      </c>
      <c r="E19" s="17">
        <v>680.1</v>
      </c>
      <c r="F19" s="18">
        <f t="shared" si="0"/>
        <v>0.34658309127044795</v>
      </c>
    </row>
    <row r="20" spans="1:6" ht="12.75">
      <c r="A20" s="10"/>
      <c r="B20" s="20" t="s">
        <v>158</v>
      </c>
      <c r="C20" s="16" t="s">
        <v>10</v>
      </c>
      <c r="D20" s="17">
        <v>26071</v>
      </c>
      <c r="E20" s="17">
        <v>10377.9</v>
      </c>
      <c r="F20" s="18">
        <f t="shared" si="0"/>
        <v>0.398062981857236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27480</v>
      </c>
      <c r="E22" s="17">
        <v>4649.1</v>
      </c>
      <c r="F22" s="18">
        <f t="shared" si="0"/>
        <v>0.16918122270742358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10500</v>
      </c>
      <c r="E25" s="17">
        <v>3873.3</v>
      </c>
      <c r="F25" s="18">
        <f t="shared" si="0"/>
        <v>0.3688857142857143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0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19478</v>
      </c>
      <c r="E33" s="17">
        <v>6465</v>
      </c>
      <c r="F33" s="18">
        <f t="shared" si="0"/>
        <v>0.3319129274052777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157</v>
      </c>
      <c r="E40" s="17">
        <v>68.7</v>
      </c>
      <c r="F40" s="18">
        <f t="shared" si="0"/>
        <v>0.4375796178343949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0</v>
      </c>
      <c r="E42" s="33">
        <v>627.5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1500</v>
      </c>
      <c r="E44" s="17">
        <v>474.2</v>
      </c>
      <c r="F44" s="18">
        <f t="shared" si="0"/>
        <v>0.3161333333333333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542.8</v>
      </c>
      <c r="E47" s="17">
        <v>493.9</v>
      </c>
      <c r="F47" s="18">
        <f aca="true" t="shared" si="1" ref="F47:F53">E47/D47</f>
        <v>0.9099115696389094</v>
      </c>
    </row>
    <row r="48" spans="1:6" ht="13.5" customHeight="1">
      <c r="A48" s="10"/>
      <c r="B48" s="19" t="s">
        <v>48</v>
      </c>
      <c r="C48" s="16" t="s">
        <v>81</v>
      </c>
      <c r="D48" s="17">
        <v>70</v>
      </c>
      <c r="E48" s="17">
        <v>-1.56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1113079.5</v>
      </c>
      <c r="E49" s="36">
        <v>352797.8</v>
      </c>
      <c r="F49" s="14">
        <f t="shared" si="1"/>
        <v>0.31695651568463884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322.8</v>
      </c>
      <c r="E51" s="36">
        <v>0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-3816.3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1320679.2</v>
      </c>
      <c r="E53" s="36">
        <f>E15+E49+E50+E51+E52</f>
        <v>419279.44</v>
      </c>
      <c r="F53" s="14">
        <f t="shared" si="1"/>
        <v>0.31747258531822115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82157.8</v>
      </c>
      <c r="E55" s="45">
        <f>+E56+E57+E58+E59+E60+E61+E62+E63</f>
        <v>21821.4</v>
      </c>
      <c r="F55" s="46">
        <f aca="true" t="shared" si="2" ref="F55:F60">E55/D55</f>
        <v>0.26560350934421323</v>
      </c>
    </row>
    <row r="56" spans="1:6" ht="25.5">
      <c r="A56" s="10"/>
      <c r="B56" s="47" t="s">
        <v>109</v>
      </c>
      <c r="C56" s="48" t="s">
        <v>154</v>
      </c>
      <c r="D56" s="49">
        <v>1966</v>
      </c>
      <c r="E56" s="49">
        <v>647.1</v>
      </c>
      <c r="F56" s="50">
        <f t="shared" si="2"/>
        <v>0.32914547304170905</v>
      </c>
    </row>
    <row r="57" spans="1:6" ht="26.25" customHeight="1">
      <c r="A57" s="10"/>
      <c r="B57" s="47" t="s">
        <v>104</v>
      </c>
      <c r="C57" s="51" t="s">
        <v>151</v>
      </c>
      <c r="D57" s="49">
        <v>5675.9</v>
      </c>
      <c r="E57" s="49">
        <v>1135.3</v>
      </c>
      <c r="F57" s="50">
        <f t="shared" si="2"/>
        <v>0.20002114202152962</v>
      </c>
    </row>
    <row r="58" spans="1:6" ht="38.25">
      <c r="A58" s="10"/>
      <c r="B58" s="52" t="s">
        <v>42</v>
      </c>
      <c r="C58" s="51" t="s">
        <v>110</v>
      </c>
      <c r="D58" s="53">
        <v>30862.6</v>
      </c>
      <c r="E58" s="53">
        <v>9070.2</v>
      </c>
      <c r="F58" s="54">
        <f t="shared" si="2"/>
        <v>0.293889691730444</v>
      </c>
    </row>
    <row r="59" spans="1:6" ht="12.75">
      <c r="A59" s="10"/>
      <c r="B59" s="47" t="s">
        <v>164</v>
      </c>
      <c r="C59" s="51" t="s">
        <v>165</v>
      </c>
      <c r="D59" s="53">
        <v>13.8</v>
      </c>
      <c r="E59" s="53">
        <v>0</v>
      </c>
      <c r="F59" s="50">
        <v>0</v>
      </c>
    </row>
    <row r="60" spans="1:6" s="56" customFormat="1" ht="25.5">
      <c r="A60" s="55"/>
      <c r="B60" s="47" t="s">
        <v>105</v>
      </c>
      <c r="C60" s="48" t="s">
        <v>153</v>
      </c>
      <c r="D60" s="49">
        <v>12915.7</v>
      </c>
      <c r="E60" s="49">
        <v>4291.7</v>
      </c>
      <c r="F60" s="50">
        <f t="shared" si="2"/>
        <v>0.3322855129803262</v>
      </c>
    </row>
    <row r="61" spans="1:6" ht="12.75">
      <c r="A61" s="10"/>
      <c r="B61" s="47" t="s">
        <v>106</v>
      </c>
      <c r="C61" s="48" t="s">
        <v>152</v>
      </c>
      <c r="D61" s="49">
        <v>6000</v>
      </c>
      <c r="E61" s="49">
        <v>0</v>
      </c>
      <c r="F61" s="50">
        <v>0</v>
      </c>
    </row>
    <row r="62" spans="1:6" ht="12.75">
      <c r="A62" s="10"/>
      <c r="B62" s="47" t="s">
        <v>107</v>
      </c>
      <c r="C62" s="57" t="s">
        <v>86</v>
      </c>
      <c r="D62" s="49">
        <v>2500</v>
      </c>
      <c r="E62" s="49">
        <v>0</v>
      </c>
      <c r="F62" s="50">
        <v>0</v>
      </c>
    </row>
    <row r="63" spans="1:6" ht="12.75">
      <c r="A63" s="10"/>
      <c r="B63" s="52" t="s">
        <v>127</v>
      </c>
      <c r="C63" s="51" t="s">
        <v>87</v>
      </c>
      <c r="D63" s="53">
        <v>22223.8</v>
      </c>
      <c r="E63" s="53">
        <v>6677.1</v>
      </c>
      <c r="F63" s="54">
        <f aca="true" t="shared" si="3" ref="F63:F99">E63/D63</f>
        <v>0.30044816818005926</v>
      </c>
    </row>
    <row r="64" spans="1:6" ht="12.75">
      <c r="A64" s="10"/>
      <c r="B64" s="58" t="s">
        <v>67</v>
      </c>
      <c r="C64" s="44" t="s">
        <v>68</v>
      </c>
      <c r="D64" s="59">
        <f>+D65</f>
        <v>882.9</v>
      </c>
      <c r="E64" s="59">
        <f>+E65</f>
        <v>241.9</v>
      </c>
      <c r="F64" s="46">
        <f t="shared" si="3"/>
        <v>0.2739834635859101</v>
      </c>
    </row>
    <row r="65" spans="1:6" ht="12.75">
      <c r="A65" s="10"/>
      <c r="B65" s="52" t="s">
        <v>76</v>
      </c>
      <c r="C65" s="51" t="s">
        <v>88</v>
      </c>
      <c r="D65" s="53">
        <v>882.9</v>
      </c>
      <c r="E65" s="53">
        <v>241.9</v>
      </c>
      <c r="F65" s="54">
        <f t="shared" si="3"/>
        <v>0.2739834635859101</v>
      </c>
    </row>
    <row r="66" spans="1:6" ht="12.75">
      <c r="A66" s="10"/>
      <c r="B66" s="60" t="s">
        <v>30</v>
      </c>
      <c r="C66" s="44" t="s">
        <v>150</v>
      </c>
      <c r="D66" s="61">
        <f>+D67+D68</f>
        <v>4291.5</v>
      </c>
      <c r="E66" s="61">
        <f>+E67+E68</f>
        <v>1313.5</v>
      </c>
      <c r="F66" s="62">
        <f t="shared" si="3"/>
        <v>0.306070138646161</v>
      </c>
    </row>
    <row r="67" spans="1:6" ht="25.5">
      <c r="A67" s="10"/>
      <c r="B67" s="52" t="s">
        <v>129</v>
      </c>
      <c r="C67" s="51" t="s">
        <v>128</v>
      </c>
      <c r="D67" s="53">
        <v>2068.3</v>
      </c>
      <c r="E67" s="53">
        <v>675.1</v>
      </c>
      <c r="F67" s="54">
        <f t="shared" si="3"/>
        <v>0.32640332640332637</v>
      </c>
    </row>
    <row r="68" spans="1:6" ht="12.75">
      <c r="A68" s="10"/>
      <c r="B68" s="52" t="s">
        <v>111</v>
      </c>
      <c r="C68" s="51" t="s">
        <v>89</v>
      </c>
      <c r="D68" s="53">
        <v>2223.2</v>
      </c>
      <c r="E68" s="53">
        <v>638.4</v>
      </c>
      <c r="F68" s="54">
        <f t="shared" si="3"/>
        <v>0.2871536523929471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+D70+D71+D73+D72</f>
        <v>71317.4</v>
      </c>
      <c r="E69" s="59">
        <f>+E70+E71+E73+E72</f>
        <v>15595.400000000001</v>
      </c>
      <c r="F69" s="46">
        <f t="shared" si="3"/>
        <v>0.21867594724429104</v>
      </c>
    </row>
    <row r="70" spans="1:6" ht="12.75">
      <c r="A70" s="10">
        <v>80</v>
      </c>
      <c r="B70" s="64" t="s">
        <v>112</v>
      </c>
      <c r="C70" s="51" t="s">
        <v>90</v>
      </c>
      <c r="D70" s="53">
        <v>342.2</v>
      </c>
      <c r="E70" s="53">
        <v>24.9</v>
      </c>
      <c r="F70" s="54">
        <f t="shared" si="3"/>
        <v>0.0727644652250146</v>
      </c>
    </row>
    <row r="71" spans="1:6" ht="12.75">
      <c r="A71" s="10">
        <v>82</v>
      </c>
      <c r="B71" s="64" t="s">
        <v>32</v>
      </c>
      <c r="C71" s="51" t="s">
        <v>91</v>
      </c>
      <c r="D71" s="53">
        <v>24047</v>
      </c>
      <c r="E71" s="53">
        <v>7845.8</v>
      </c>
      <c r="F71" s="54">
        <f t="shared" si="3"/>
        <v>0.3262693891129871</v>
      </c>
    </row>
    <row r="72" spans="1:6" ht="12.75">
      <c r="A72" s="10"/>
      <c r="B72" s="64" t="s">
        <v>145</v>
      </c>
      <c r="C72" s="51" t="s">
        <v>146</v>
      </c>
      <c r="D72" s="53">
        <v>43702</v>
      </c>
      <c r="E72" s="53">
        <v>6565.2</v>
      </c>
      <c r="F72" s="54">
        <f t="shared" si="3"/>
        <v>0.15022653425472518</v>
      </c>
    </row>
    <row r="73" spans="1:6" ht="18" customHeight="1">
      <c r="A73" s="10"/>
      <c r="B73" s="52" t="s">
        <v>77</v>
      </c>
      <c r="C73" s="51" t="s">
        <v>43</v>
      </c>
      <c r="D73" s="53">
        <v>3226.2</v>
      </c>
      <c r="E73" s="53">
        <v>1159.5</v>
      </c>
      <c r="F73" s="54">
        <f t="shared" si="3"/>
        <v>0.3594011530593268</v>
      </c>
    </row>
    <row r="74" spans="1:6" ht="12.75">
      <c r="A74" s="10"/>
      <c r="B74" s="65" t="s">
        <v>33</v>
      </c>
      <c r="C74" s="44" t="s">
        <v>0</v>
      </c>
      <c r="D74" s="59">
        <f>+D75+D76+D77+D78</f>
        <v>146201.5</v>
      </c>
      <c r="E74" s="59">
        <f>+E75+E76+E77+E78</f>
        <v>15328.5</v>
      </c>
      <c r="F74" s="46">
        <f t="shared" si="3"/>
        <v>0.10484502552983382</v>
      </c>
    </row>
    <row r="75" spans="1:6" ht="12.75">
      <c r="A75" s="10"/>
      <c r="B75" s="52" t="s">
        <v>34</v>
      </c>
      <c r="C75" s="51" t="s">
        <v>92</v>
      </c>
      <c r="D75" s="53">
        <v>5430.4</v>
      </c>
      <c r="E75" s="53">
        <v>1784.9</v>
      </c>
      <c r="F75" s="54">
        <f t="shared" si="3"/>
        <v>0.32868665291691224</v>
      </c>
    </row>
    <row r="76" spans="1:6" ht="12.75">
      <c r="A76" s="10"/>
      <c r="B76" s="52" t="s">
        <v>35</v>
      </c>
      <c r="C76" s="51" t="s">
        <v>93</v>
      </c>
      <c r="D76" s="53">
        <v>28539.3</v>
      </c>
      <c r="E76" s="53">
        <v>1886.5</v>
      </c>
      <c r="F76" s="54">
        <f t="shared" si="3"/>
        <v>0.06610183150953247</v>
      </c>
    </row>
    <row r="77" spans="1:6" ht="12.75">
      <c r="A77" s="10"/>
      <c r="B77" s="52" t="s">
        <v>130</v>
      </c>
      <c r="C77" s="51" t="s">
        <v>131</v>
      </c>
      <c r="D77" s="66">
        <v>97901.6</v>
      </c>
      <c r="E77" s="53">
        <v>6446.4</v>
      </c>
      <c r="F77" s="54">
        <f t="shared" si="3"/>
        <v>0.06584570630102062</v>
      </c>
    </row>
    <row r="78" spans="1:6" ht="14.25" customHeight="1">
      <c r="A78" s="10"/>
      <c r="B78" s="52" t="s">
        <v>78</v>
      </c>
      <c r="C78" s="51" t="s">
        <v>113</v>
      </c>
      <c r="D78" s="53">
        <v>14330.2</v>
      </c>
      <c r="E78" s="53">
        <v>5210.7</v>
      </c>
      <c r="F78" s="54">
        <f t="shared" si="3"/>
        <v>0.36361669760366216</v>
      </c>
    </row>
    <row r="79" spans="1:6" ht="14.25" customHeight="1">
      <c r="A79" s="10"/>
      <c r="B79" s="65" t="s">
        <v>179</v>
      </c>
      <c r="C79" s="44" t="s">
        <v>182</v>
      </c>
      <c r="D79" s="59">
        <f>+D80</f>
        <v>1412.2</v>
      </c>
      <c r="E79" s="59">
        <f>+E80</f>
        <v>0</v>
      </c>
      <c r="F79" s="46">
        <f>E79/D79</f>
        <v>0</v>
      </c>
    </row>
    <row r="80" spans="1:6" ht="14.25" customHeight="1">
      <c r="A80" s="10"/>
      <c r="B80" s="52" t="s">
        <v>180</v>
      </c>
      <c r="C80" s="51" t="s">
        <v>181</v>
      </c>
      <c r="D80" s="53">
        <v>1412.2</v>
      </c>
      <c r="E80" s="53">
        <v>0</v>
      </c>
      <c r="F80" s="54">
        <f>E80/D80</f>
        <v>0</v>
      </c>
    </row>
    <row r="81" spans="1:6" ht="12.75">
      <c r="A81" s="10"/>
      <c r="B81" s="65" t="s">
        <v>36</v>
      </c>
      <c r="C81" s="44" t="s">
        <v>2</v>
      </c>
      <c r="D81" s="59">
        <f>+D82+D83+D84+D85+D86</f>
        <v>859582.6</v>
      </c>
      <c r="E81" s="59">
        <f>+E82+E83+E84+E85+E86</f>
        <v>303897.50000000006</v>
      </c>
      <c r="F81" s="54">
        <f t="shared" si="3"/>
        <v>0.3535407766513655</v>
      </c>
    </row>
    <row r="82" spans="1:6" ht="12.75">
      <c r="A82" s="10"/>
      <c r="B82" s="52" t="s">
        <v>114</v>
      </c>
      <c r="C82" s="51" t="s">
        <v>94</v>
      </c>
      <c r="D82" s="53">
        <v>337293.5</v>
      </c>
      <c r="E82" s="53">
        <v>126317.3</v>
      </c>
      <c r="F82" s="54">
        <f t="shared" si="3"/>
        <v>0.3745026216040333</v>
      </c>
    </row>
    <row r="83" spans="1:6" ht="12.75">
      <c r="A83" s="10"/>
      <c r="B83" s="52" t="s">
        <v>115</v>
      </c>
      <c r="C83" s="51" t="s">
        <v>95</v>
      </c>
      <c r="D83" s="53">
        <v>360119.5</v>
      </c>
      <c r="E83" s="53">
        <v>128427.9</v>
      </c>
      <c r="F83" s="54">
        <f t="shared" si="3"/>
        <v>0.35662578671802</v>
      </c>
    </row>
    <row r="84" spans="1:6" ht="12.75">
      <c r="A84" s="10"/>
      <c r="B84" s="52" t="s">
        <v>168</v>
      </c>
      <c r="C84" s="51" t="s">
        <v>169</v>
      </c>
      <c r="D84" s="53">
        <v>68531.6</v>
      </c>
      <c r="E84" s="53">
        <v>26480.9</v>
      </c>
      <c r="F84" s="54">
        <f t="shared" si="3"/>
        <v>0.38640422812250114</v>
      </c>
    </row>
    <row r="85" spans="1:6" ht="12.75">
      <c r="A85" s="10"/>
      <c r="B85" s="52" t="s">
        <v>116</v>
      </c>
      <c r="C85" s="51" t="s">
        <v>117</v>
      </c>
      <c r="D85" s="53">
        <v>43728</v>
      </c>
      <c r="E85" s="53">
        <v>6016.4</v>
      </c>
      <c r="F85" s="54">
        <f t="shared" si="3"/>
        <v>0.13758690084156602</v>
      </c>
    </row>
    <row r="86" spans="1:6" ht="12.75">
      <c r="A86" s="10"/>
      <c r="B86" s="52" t="s">
        <v>44</v>
      </c>
      <c r="C86" s="51" t="s">
        <v>96</v>
      </c>
      <c r="D86" s="53">
        <v>49910</v>
      </c>
      <c r="E86" s="53">
        <v>16655</v>
      </c>
      <c r="F86" s="54">
        <f t="shared" si="3"/>
        <v>0.33370066119014224</v>
      </c>
    </row>
    <row r="87" spans="1:6" ht="12.75">
      <c r="A87" s="10"/>
      <c r="B87" s="60" t="s">
        <v>37</v>
      </c>
      <c r="C87" s="44" t="s">
        <v>149</v>
      </c>
      <c r="D87" s="61">
        <f>+D88+D89</f>
        <v>86886.6</v>
      </c>
      <c r="E87" s="61">
        <f>+E88+E89</f>
        <v>24535</v>
      </c>
      <c r="F87" s="62">
        <f t="shared" si="3"/>
        <v>0.282379561405326</v>
      </c>
    </row>
    <row r="88" spans="1:6" ht="12.75">
      <c r="A88" s="10"/>
      <c r="B88" s="52" t="s">
        <v>118</v>
      </c>
      <c r="C88" s="51" t="s">
        <v>97</v>
      </c>
      <c r="D88" s="53">
        <v>61506.6</v>
      </c>
      <c r="E88" s="53">
        <v>16126.4</v>
      </c>
      <c r="F88" s="54">
        <f t="shared" si="3"/>
        <v>0.2621897487424114</v>
      </c>
    </row>
    <row r="89" spans="1:6" ht="13.5" customHeight="1">
      <c r="A89" s="10"/>
      <c r="B89" s="52" t="s">
        <v>132</v>
      </c>
      <c r="C89" s="51" t="s">
        <v>119</v>
      </c>
      <c r="D89" s="53">
        <v>25380</v>
      </c>
      <c r="E89" s="53">
        <v>8408.6</v>
      </c>
      <c r="F89" s="54">
        <f t="shared" si="3"/>
        <v>0.33130811662726556</v>
      </c>
    </row>
    <row r="90" spans="1:6" ht="12.75">
      <c r="A90" s="10"/>
      <c r="B90" s="65" t="s">
        <v>38</v>
      </c>
      <c r="C90" s="44" t="s">
        <v>120</v>
      </c>
      <c r="D90" s="59">
        <f>+D91</f>
        <v>76.3</v>
      </c>
      <c r="E90" s="59">
        <f>+E91</f>
        <v>0</v>
      </c>
      <c r="F90" s="46">
        <f t="shared" si="3"/>
        <v>0</v>
      </c>
    </row>
    <row r="91" spans="1:6" ht="12.75">
      <c r="A91" s="10"/>
      <c r="B91" s="52" t="s">
        <v>133</v>
      </c>
      <c r="C91" s="51" t="s">
        <v>134</v>
      </c>
      <c r="D91" s="53">
        <v>76.3</v>
      </c>
      <c r="E91" s="53">
        <v>0</v>
      </c>
      <c r="F91" s="54">
        <f t="shared" si="3"/>
        <v>0</v>
      </c>
    </row>
    <row r="92" spans="1:6" ht="12.75">
      <c r="A92" s="10"/>
      <c r="B92" s="65" t="s">
        <v>121</v>
      </c>
      <c r="C92" s="44" t="s">
        <v>39</v>
      </c>
      <c r="D92" s="59">
        <f>+D93+D94+D95+D96+D97</f>
        <v>16659.1</v>
      </c>
      <c r="E92" s="59">
        <f>+E93+E94+E95+E96+E97</f>
        <v>4057.6</v>
      </c>
      <c r="F92" s="46">
        <f t="shared" si="3"/>
        <v>0.24356657922696906</v>
      </c>
    </row>
    <row r="93" spans="1:6" ht="12.75">
      <c r="A93" s="10"/>
      <c r="B93" s="52" t="s">
        <v>122</v>
      </c>
      <c r="C93" s="51" t="s">
        <v>98</v>
      </c>
      <c r="D93" s="53">
        <v>974.1</v>
      </c>
      <c r="E93" s="53">
        <v>311.4</v>
      </c>
      <c r="F93" s="54">
        <f t="shared" si="3"/>
        <v>0.31967970434246995</v>
      </c>
    </row>
    <row r="94" spans="1:6" ht="12.75">
      <c r="A94" s="10"/>
      <c r="B94" s="52" t="s">
        <v>123</v>
      </c>
      <c r="C94" s="51" t="s">
        <v>99</v>
      </c>
      <c r="D94" s="53">
        <v>0</v>
      </c>
      <c r="E94" s="53">
        <v>0</v>
      </c>
      <c r="F94" s="54">
        <v>0</v>
      </c>
    </row>
    <row r="95" spans="1:6" ht="12.75">
      <c r="A95" s="10"/>
      <c r="B95" s="52" t="s">
        <v>124</v>
      </c>
      <c r="C95" s="51" t="s">
        <v>100</v>
      </c>
      <c r="D95" s="53">
        <v>1931.7</v>
      </c>
      <c r="E95" s="53">
        <v>1423.8</v>
      </c>
      <c r="F95" s="54">
        <f t="shared" si="3"/>
        <v>0.7370709737536885</v>
      </c>
    </row>
    <row r="96" spans="1:6" ht="12.75">
      <c r="A96" s="10"/>
      <c r="B96" s="52" t="s">
        <v>125</v>
      </c>
      <c r="C96" s="51" t="s">
        <v>101</v>
      </c>
      <c r="D96" s="53">
        <v>12517.7</v>
      </c>
      <c r="E96" s="53">
        <v>2022</v>
      </c>
      <c r="F96" s="54">
        <f t="shared" si="3"/>
        <v>0.16153127171924553</v>
      </c>
    </row>
    <row r="97" spans="1:6" ht="12.75">
      <c r="A97" s="10"/>
      <c r="B97" s="52" t="s">
        <v>45</v>
      </c>
      <c r="C97" s="51" t="s">
        <v>126</v>
      </c>
      <c r="D97" s="53">
        <v>1235.6</v>
      </c>
      <c r="E97" s="53">
        <v>300.4</v>
      </c>
      <c r="F97" s="54">
        <f t="shared" si="3"/>
        <v>0.24312075105212042</v>
      </c>
    </row>
    <row r="98" spans="1:6" ht="12.75">
      <c r="A98" s="10"/>
      <c r="B98" s="67" t="s">
        <v>135</v>
      </c>
      <c r="C98" s="44" t="s">
        <v>136</v>
      </c>
      <c r="D98" s="68">
        <f>+D101+D100+D99</f>
        <v>74029.5</v>
      </c>
      <c r="E98" s="68">
        <f>+E101+E100+E99</f>
        <v>24186.6</v>
      </c>
      <c r="F98" s="46">
        <f t="shared" si="3"/>
        <v>0.32671570117318094</v>
      </c>
    </row>
    <row r="99" spans="1:6" ht="12.75">
      <c r="A99" s="10"/>
      <c r="B99" s="52" t="s">
        <v>143</v>
      </c>
      <c r="C99" s="51" t="s">
        <v>144</v>
      </c>
      <c r="D99" s="66">
        <v>38190</v>
      </c>
      <c r="E99" s="66">
        <v>11316.4</v>
      </c>
      <c r="F99" s="54">
        <f t="shared" si="3"/>
        <v>0.296318407960199</v>
      </c>
    </row>
    <row r="100" spans="1:6" ht="12.75">
      <c r="A100" s="10"/>
      <c r="B100" s="52" t="s">
        <v>172</v>
      </c>
      <c r="C100" s="51" t="s">
        <v>173</v>
      </c>
      <c r="D100" s="66">
        <v>8233.6</v>
      </c>
      <c r="E100" s="66">
        <v>2598</v>
      </c>
      <c r="F100" s="54">
        <f>E100/D100</f>
        <v>0.3155363389040031</v>
      </c>
    </row>
    <row r="101" spans="1:6" ht="12.75">
      <c r="A101" s="10"/>
      <c r="B101" s="52" t="s">
        <v>137</v>
      </c>
      <c r="C101" s="51" t="s">
        <v>138</v>
      </c>
      <c r="D101" s="66">
        <v>27605.9</v>
      </c>
      <c r="E101" s="66">
        <v>10272.2</v>
      </c>
      <c r="F101" s="54">
        <f>E101/D101</f>
        <v>0.37210161595890734</v>
      </c>
    </row>
    <row r="102" spans="1:6" ht="12.75">
      <c r="A102" s="10"/>
      <c r="B102" s="67" t="s">
        <v>139</v>
      </c>
      <c r="C102" s="44" t="s">
        <v>141</v>
      </c>
      <c r="D102" s="68">
        <f>+D103</f>
        <v>0</v>
      </c>
      <c r="E102" s="68">
        <f>+E103</f>
        <v>0</v>
      </c>
      <c r="F102" s="46">
        <v>0</v>
      </c>
    </row>
    <row r="103" spans="1:6" ht="14.25" customHeight="1">
      <c r="A103" s="10"/>
      <c r="B103" s="52" t="s">
        <v>140</v>
      </c>
      <c r="C103" s="51" t="s">
        <v>142</v>
      </c>
      <c r="D103" s="53">
        <v>0</v>
      </c>
      <c r="E103" s="53">
        <v>0</v>
      </c>
      <c r="F103" s="54">
        <v>0</v>
      </c>
    </row>
    <row r="104" spans="1:6" ht="12.75">
      <c r="A104" s="10"/>
      <c r="B104" s="52"/>
      <c r="C104" s="69" t="s">
        <v>102</v>
      </c>
      <c r="D104" s="70">
        <f>+D92+D90+D87+D81+D79+D74+D69+D66+D64+D55+D102+D98</f>
        <v>1343497.3999999997</v>
      </c>
      <c r="E104" s="70">
        <f>+E92+E90+E87+E81+E79+E74+E69+E66+E64+E55+E102+E98</f>
        <v>410977.4000000001</v>
      </c>
      <c r="F104" s="71">
        <f>E104/D104</f>
        <v>0.30590115023668835</v>
      </c>
    </row>
    <row r="105" spans="1:6" ht="13.5" thickBot="1">
      <c r="A105" s="72"/>
      <c r="B105" s="73"/>
      <c r="C105" s="74" t="s">
        <v>103</v>
      </c>
      <c r="D105" s="75">
        <f>+D53-D104</f>
        <v>-22818.19999999972</v>
      </c>
      <c r="E105" s="75">
        <f>+E53-E104</f>
        <v>8302.03999999992</v>
      </c>
      <c r="F105" s="76"/>
    </row>
    <row r="106" spans="2:5" ht="12.75">
      <c r="B106" s="79"/>
      <c r="C106" s="79"/>
      <c r="D106" s="79"/>
      <c r="E106" s="79"/>
    </row>
    <row r="108" spans="2:6" ht="12.75">
      <c r="B108" s="77" t="s">
        <v>176</v>
      </c>
      <c r="C108" s="77"/>
      <c r="D108" s="77"/>
      <c r="E108" s="77"/>
      <c r="F108" s="77"/>
    </row>
    <row r="109" spans="2:6" ht="12.75">
      <c r="B109" s="78"/>
      <c r="C109" s="78"/>
      <c r="D109" s="78"/>
      <c r="E109" s="78"/>
      <c r="F109" s="78"/>
    </row>
    <row r="110" spans="2:6" ht="12.75">
      <c r="B110" s="78"/>
      <c r="C110" s="78"/>
      <c r="D110" s="78"/>
      <c r="E110" s="78"/>
      <c r="F110" s="78"/>
    </row>
    <row r="111" spans="2:6" ht="12.75">
      <c r="B111" s="78"/>
      <c r="C111" s="78"/>
      <c r="D111" s="78"/>
      <c r="E111" s="78"/>
      <c r="F111" s="78"/>
    </row>
    <row r="112" spans="2:6" ht="12.75">
      <c r="B112" s="78"/>
      <c r="C112" s="78"/>
      <c r="D112" s="78"/>
      <c r="E112" s="78"/>
      <c r="F112" s="78"/>
    </row>
    <row r="113" spans="2:6" ht="12.75">
      <c r="B113" s="78"/>
      <c r="C113" s="78"/>
      <c r="D113" s="78"/>
      <c r="E113" s="78"/>
      <c r="F113" s="78"/>
    </row>
    <row r="114" spans="2:6" ht="12.75">
      <c r="B114" s="78"/>
      <c r="C114" s="78"/>
      <c r="D114" s="78"/>
      <c r="E114" s="78"/>
      <c r="F114" s="78"/>
    </row>
    <row r="115" spans="2:6" ht="12.75">
      <c r="B115" s="78"/>
      <c r="C115" s="78"/>
      <c r="D115" s="78"/>
      <c r="E115" s="78"/>
      <c r="F115" s="78"/>
    </row>
  </sheetData>
  <sheetProtection/>
  <mergeCells count="13">
    <mergeCell ref="B106:E106"/>
    <mergeCell ref="B10:F11"/>
    <mergeCell ref="E13:E14"/>
    <mergeCell ref="F13:F14"/>
    <mergeCell ref="B13:C14"/>
    <mergeCell ref="D13:D14"/>
    <mergeCell ref="B112:F112"/>
    <mergeCell ref="B113:F113"/>
    <mergeCell ref="B114:F114"/>
    <mergeCell ref="B115:F115"/>
    <mergeCell ref="B109:F109"/>
    <mergeCell ref="B110:F110"/>
    <mergeCell ref="B111:F111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6" r:id="rId1"/>
  <rowBreaks count="1" manualBreakCount="1">
    <brk id="8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2020-06-11T01:41:52Z</cp:lastPrinted>
  <dcterms:created xsi:type="dcterms:W3CDTF">2000-04-20T02:38:47Z</dcterms:created>
  <dcterms:modified xsi:type="dcterms:W3CDTF">2020-06-11T01:42:29Z</dcterms:modified>
  <cp:category/>
  <cp:version/>
  <cp:contentType/>
  <cp:contentStatus/>
</cp:coreProperties>
</file>