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1'!$A$1:$F$106</definedName>
  </definedNames>
  <calcPr fullCalcOnLoad="1"/>
</workbook>
</file>

<file path=xl/sharedStrings.xml><?xml version="1.0" encoding="utf-8"?>
<sst xmlns="http://schemas.openxmlformats.org/spreadsheetml/2006/main" count="183" uniqueCount="180">
  <si>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</si>
  <si>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</si>
  <si>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</si>
  <si>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</si>
  <si>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</si>
  <si>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</si>
  <si>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</si>
  <si>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</si>
  <si>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</si>
  <si>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</si>
  <si>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</si>
  <si>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</si>
  <si>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</si>
  <si>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</si>
  <si>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</si>
  <si>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</si>
  <si>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</si>
  <si>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</si>
  <si>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</si>
  <si>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</si>
  <si>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</si>
  <si>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</si>
  <si>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</si>
  <si>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</si>
  <si>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</si>
  <si>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</si>
  <si>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</si>
  <si>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</si>
  <si>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</si>
  <si>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</si>
  <si>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</si>
  <si>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</si>
  <si>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</si>
  <si>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</si>
  <si>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</si>
  <si>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</si>
  <si>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</si>
  <si>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</si>
  <si>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</si>
  <si>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</si>
  <si>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</si>
  <si>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</si>
  <si>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</si>
  <si>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</si>
  <si>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</si>
  <si>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</si>
  <si>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</si>
  <si>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</si>
  <si>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</si>
  <si>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</si>
  <si>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</si>
  <si>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</si>
  <si>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</si>
  <si>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</si>
  <si>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</si>
  <si>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</si>
  <si>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</si>
  <si>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</si>
  <si>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</si>
  <si>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</si>
  <si>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</si>
  <si>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</si>
  <si>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</si>
  <si>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</si>
  <si>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</si>
  <si>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</si>
  <si>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</si>
  <si>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</si>
  <si>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</si>
  <si>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</si>
  <si>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</si>
  <si>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</si>
  <si>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</si>
  <si>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</si>
  <si>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</si>
  <si>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</si>
  <si>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</si>
  <si>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</si>
  <si>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</si>
  <si>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</si>
  <si>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</si>
  <si>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</si>
  <si>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</si>
  <si>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</si>
  <si>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</si>
  <si>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</si>
  <si>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</si>
  <si>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</si>
  <si>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</si>
  <si>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</si>
  <si>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</si>
  <si>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</si>
  <si>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</si>
  <si>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</si>
  <si>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</si>
  <si>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</si>
  <si>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</si>
  <si>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</si>
  <si>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</si>
  <si>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</si>
  <si>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</si>
  <si>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</si>
  <si>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</si>
  <si>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</si>
  <si>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</si>
  <si>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</si>
  <si>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</si>
  <si>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</si>
  <si>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</si>
  <si>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</si>
  <si>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</si>
  <si>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</si>
  <si>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</si>
  <si>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</si>
  <si>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</si>
  <si>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</si>
  <si>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</si>
  <si>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</si>
  <si>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</si>
  <si>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</si>
  <si>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</si>
  <si>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</si>
  <si>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</si>
  <si>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</si>
  <si>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</si>
  <si>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</si>
  <si>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</si>
  <si>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</si>
  <si>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</si>
  <si>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</si>
  <si>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</si>
  <si>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</si>
  <si>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</si>
  <si>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</si>
  <si>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</si>
  <si>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</si>
  <si>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</si>
  <si>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</si>
  <si>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</si>
  <si>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</si>
  <si>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</si>
  <si>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</si>
  <si>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</si>
  <si>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</si>
  <si>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</si>
  <si>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</si>
  <si>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</si>
  <si>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</si>
  <si>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</si>
  <si>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</si>
  <si>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</si>
  <si>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</si>
  <si>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</si>
  <si>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</si>
  <si>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</si>
  <si>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</si>
  <si>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</si>
  <si>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</si>
  <si>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</si>
  <si>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</si>
  <si>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</si>
  <si>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</si>
  <si>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</si>
  <si>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</si>
  <si>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</si>
  <si>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</si>
  <si>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</si>
  <si>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</si>
  <si>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</si>
  <si>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</si>
  <si>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</si>
  <si>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</si>
  <si>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</si>
  <si>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</si>
  <si>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</si>
  <si>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</si>
  <si>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</si>
  <si>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план  
2019 год</t>
  </si>
  <si>
    <t>Руководитель Финансового управления                                                                                                       Е.А. Гришина</t>
  </si>
  <si>
    <t xml:space="preserve">СВЕДЕНИЯ О ХОДЕ ИСПОЛНЕНИЯ БЮДЖЕТА 
МУНИЦИПАЛЬНОГО ОБРАЗОВАНИЯ г. ШАРЫПОВО 
на 01.10.2019 г.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</si>
</sst>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%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78" fontId="7" fillId="0" borderId="13" xfId="0" applyNumberFormat="1" applyFont="1" applyFill="1" applyBorder="1" applyAlignment="1">
      <alignment horizontal="center" vertical="center"/>
    </xf>
    <xf numFmtId="167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78" fontId="8" fillId="0" borderId="15" xfId="0" applyNumberFormat="1" applyFont="1" applyFill="1" applyBorder="1" applyAlignment="1">
      <alignment horizontal="center" vertical="center"/>
    </xf>
    <xf numFmtId="167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78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78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78" fontId="15" fillId="0" borderId="15" xfId="57" applyNumberFormat="1" applyFont="1" applyFill="1" applyBorder="1" applyAlignment="1">
      <alignment horizontal="center" vertical="center"/>
    </xf>
    <xf numFmtId="178" fontId="16" fillId="0" borderId="15" xfId="0" applyNumberFormat="1" applyFont="1" applyFill="1" applyBorder="1" applyAlignment="1">
      <alignment horizontal="center" vertical="center"/>
    </xf>
    <xf numFmtId="167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78" fontId="5" fillId="0" borderId="15" xfId="57" applyNumberFormat="1" applyFont="1" applyFill="1" applyBorder="1" applyAlignment="1">
      <alignment horizontal="center" vertical="center"/>
    </xf>
    <xf numFmtId="167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78" fontId="3" fillId="0" borderId="17" xfId="0" applyNumberFormat="1" applyFont="1" applyFill="1" applyBorder="1" applyAlignment="1">
      <alignment horizontal="center" vertical="center"/>
    </xf>
    <xf numFmtId="167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78" fontId="3" fillId="0" borderId="15" xfId="0" applyNumberFormat="1" applyFont="1" applyFill="1" applyBorder="1" applyAlignment="1">
      <alignment horizontal="center" vertical="center"/>
    </xf>
    <xf numFmtId="167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78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78" fontId="5" fillId="0" borderId="17" xfId="0" applyNumberFormat="1" applyFont="1" applyFill="1" applyBorder="1" applyAlignment="1">
      <alignment horizontal="center" vertical="center"/>
    </xf>
    <xf numFmtId="167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78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78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78" fontId="4" fillId="0" borderId="15" xfId="0" applyNumberFormat="1" applyFont="1" applyFill="1" applyBorder="1" applyAlignment="1">
      <alignment horizontal="center" vertical="center"/>
    </xf>
    <xf numFmtId="167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78" fontId="4" fillId="0" borderId="20" xfId="0" applyNumberFormat="1" applyFont="1" applyFill="1" applyBorder="1" applyAlignment="1">
      <alignment horizontal="center" vertical="center"/>
    </xf>
    <xf numFmtId="167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66" fontId="4" fillId="0" borderId="22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3"/>
  <sheetViews>
    <sheetView tabSelected="1" zoomScaleSheetLayoutView="100" zoomScalePageLayoutView="0" workbookViewId="0" topLeftCell="B69">
      <selection activeCell="D83" sqref="D83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149</v>
      </c>
      <c r="F9" s="6"/>
    </row>
    <row r="10" spans="2:6" ht="14.25" customHeight="1">
      <c r="B10" s="80" t="s">
        <v>179</v>
      </c>
      <c r="C10" s="80"/>
      <c r="D10" s="80"/>
      <c r="E10" s="80"/>
      <c r="F10" s="80"/>
    </row>
    <row r="11" spans="2:6" ht="22.5" customHeight="1">
      <c r="B11" s="80"/>
      <c r="C11" s="80"/>
      <c r="D11" s="80"/>
      <c r="E11" s="80"/>
      <c r="F11" s="80"/>
    </row>
    <row r="12" ht="13.5" customHeight="1" thickBot="1">
      <c r="F12" s="7" t="s">
        <v>40</v>
      </c>
    </row>
    <row r="13" spans="1:6" ht="12.75" customHeight="1">
      <c r="A13" s="8"/>
      <c r="B13" s="85" t="s">
        <v>5</v>
      </c>
      <c r="C13" s="86"/>
      <c r="D13" s="81" t="s">
        <v>177</v>
      </c>
      <c r="E13" s="81" t="s">
        <v>49</v>
      </c>
      <c r="F13" s="83" t="s">
        <v>6</v>
      </c>
    </row>
    <row r="14" spans="1:6" ht="25.5" customHeight="1" thickBot="1">
      <c r="A14" s="9"/>
      <c r="B14" s="87"/>
      <c r="C14" s="88"/>
      <c r="D14" s="82"/>
      <c r="E14" s="82"/>
      <c r="F14" s="84"/>
    </row>
    <row r="15" spans="1:6" ht="12.75">
      <c r="A15" s="10"/>
      <c r="B15" s="11" t="s">
        <v>50</v>
      </c>
      <c r="C15" s="12" t="s">
        <v>163</v>
      </c>
      <c r="D15" s="13">
        <f>D16+D20+D22+D25+D32+D33+D40+D42+D44+D47+D48+D19</f>
        <v>204015.99999999997</v>
      </c>
      <c r="E15" s="13">
        <f>E16++E19+E20+E22+E25+E32+E33+E40+E42+E44+E47+E48</f>
        <v>132779.4</v>
      </c>
      <c r="F15" s="14">
        <f aca="true" t="shared" si="0" ref="F15:F46">E15/D15</f>
        <v>0.6508283664026352</v>
      </c>
    </row>
    <row r="16" spans="1:6" ht="12.75">
      <c r="A16" s="10"/>
      <c r="B16" s="15" t="s">
        <v>161</v>
      </c>
      <c r="C16" s="16" t="s">
        <v>158</v>
      </c>
      <c r="D16" s="17">
        <v>113339.2</v>
      </c>
      <c r="E16" s="17">
        <v>77474.4</v>
      </c>
      <c r="F16" s="18">
        <f t="shared" si="0"/>
        <v>0.6835622626593446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160</v>
      </c>
      <c r="C19" s="16" t="s">
        <v>148</v>
      </c>
      <c r="D19" s="17">
        <v>1721.8</v>
      </c>
      <c r="E19" s="17">
        <v>1422.8</v>
      </c>
      <c r="F19" s="18">
        <f t="shared" si="0"/>
        <v>0.8263445231734231</v>
      </c>
    </row>
    <row r="20" spans="1:6" ht="12.75">
      <c r="A20" s="10"/>
      <c r="B20" s="20" t="s">
        <v>159</v>
      </c>
      <c r="C20" s="16" t="s">
        <v>10</v>
      </c>
      <c r="D20" s="17">
        <v>23726.2</v>
      </c>
      <c r="E20" s="17">
        <v>17922</v>
      </c>
      <c r="F20" s="18">
        <f t="shared" si="0"/>
        <v>0.7553674840471715</v>
      </c>
    </row>
    <row r="21" spans="1:6" ht="12.75" customHeight="1" hidden="1">
      <c r="A21" s="10"/>
      <c r="B21" s="19" t="s">
        <v>51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28148.3</v>
      </c>
      <c r="E22" s="17">
        <v>10762.1</v>
      </c>
      <c r="F22" s="18">
        <f t="shared" si="0"/>
        <v>0.3823357005574049</v>
      </c>
    </row>
    <row r="23" spans="1:6" ht="12.75" customHeight="1" hidden="1">
      <c r="A23" s="10"/>
      <c r="B23" s="19" t="s">
        <v>52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53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12516.5</v>
      </c>
      <c r="E25" s="17">
        <v>8397.6</v>
      </c>
      <c r="F25" s="18">
        <f t="shared" si="0"/>
        <v>0.6709223824551592</v>
      </c>
    </row>
    <row r="26" spans="1:6" ht="25.5" customHeight="1" hidden="1">
      <c r="A26" s="10"/>
      <c r="B26" s="19" t="s">
        <v>54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55</v>
      </c>
      <c r="C28" s="16" t="s">
        <v>56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57</v>
      </c>
      <c r="C29" s="23" t="s">
        <v>58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59</v>
      </c>
      <c r="C30" s="24" t="s">
        <v>60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61</v>
      </c>
      <c r="C31" s="16" t="s">
        <v>62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167</v>
      </c>
      <c r="C32" s="16" t="s">
        <v>168</v>
      </c>
      <c r="D32" s="17">
        <v>0</v>
      </c>
      <c r="E32" s="17">
        <v>0.3</v>
      </c>
      <c r="F32" s="18" t="s">
        <v>164</v>
      </c>
    </row>
    <row r="33" spans="1:6" ht="12.75" customHeight="1">
      <c r="A33" s="10"/>
      <c r="B33" s="19" t="s">
        <v>18</v>
      </c>
      <c r="C33" s="16" t="s">
        <v>63</v>
      </c>
      <c r="D33" s="17">
        <v>19426.5</v>
      </c>
      <c r="E33" s="17">
        <v>12275.2</v>
      </c>
      <c r="F33" s="18">
        <f t="shared" si="0"/>
        <v>0.6318791341723934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71</v>
      </c>
      <c r="C35" s="26" t="s">
        <v>81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84</v>
      </c>
      <c r="C36" s="26" t="s">
        <v>85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70</v>
      </c>
      <c r="C37" s="16" t="s">
        <v>74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80</v>
      </c>
      <c r="C38" s="16" t="s">
        <v>75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80</v>
      </c>
      <c r="C39" s="16" t="s">
        <v>76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162</v>
      </c>
      <c r="C40" s="16" t="s">
        <v>21</v>
      </c>
      <c r="D40" s="17">
        <v>130.6</v>
      </c>
      <c r="E40" s="17">
        <v>92.4</v>
      </c>
      <c r="F40" s="18">
        <f t="shared" si="0"/>
        <v>0.7075038284839205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65</v>
      </c>
      <c r="C42" s="32" t="s">
        <v>66</v>
      </c>
      <c r="D42" s="33">
        <v>0</v>
      </c>
      <c r="E42" s="33">
        <v>737.8</v>
      </c>
      <c r="F42" s="18" t="s">
        <v>164</v>
      </c>
    </row>
    <row r="43" spans="1:6" ht="25.5" hidden="1">
      <c r="A43" s="10"/>
      <c r="B43" s="31" t="s">
        <v>64</v>
      </c>
      <c r="C43" s="32" t="s">
        <v>67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1500</v>
      </c>
      <c r="E44" s="17">
        <v>879.7</v>
      </c>
      <c r="F44" s="18">
        <f t="shared" si="0"/>
        <v>0.5864666666666667</v>
      </c>
    </row>
    <row r="45" spans="1:6" ht="12.75" hidden="1">
      <c r="A45" s="10"/>
      <c r="B45" s="19"/>
      <c r="C45" s="16" t="s">
        <v>72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73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3436.9</v>
      </c>
      <c r="E47" s="17">
        <v>2815.7</v>
      </c>
      <c r="F47" s="18">
        <f aca="true" t="shared" si="1" ref="F47:F53">E47/D47</f>
        <v>0.8192557246355727</v>
      </c>
    </row>
    <row r="48" spans="1:6" ht="13.5" customHeight="1">
      <c r="A48" s="10"/>
      <c r="B48" s="19" t="s">
        <v>48</v>
      </c>
      <c r="C48" s="16" t="s">
        <v>82</v>
      </c>
      <c r="D48" s="17">
        <v>70</v>
      </c>
      <c r="E48" s="17">
        <v>-0.6</v>
      </c>
      <c r="F48" s="18" t="s">
        <v>164</v>
      </c>
    </row>
    <row r="49" spans="1:6" ht="25.5" customHeight="1">
      <c r="A49" s="10"/>
      <c r="B49" s="34" t="s">
        <v>28</v>
      </c>
      <c r="C49" s="35" t="s">
        <v>156</v>
      </c>
      <c r="D49" s="36">
        <v>1127599.8</v>
      </c>
      <c r="E49" s="36">
        <v>753979.2</v>
      </c>
      <c r="F49" s="14">
        <f t="shared" si="1"/>
        <v>0.6686585080983518</v>
      </c>
    </row>
    <row r="50" spans="1:6" ht="12.75">
      <c r="A50" s="10"/>
      <c r="B50" s="34" t="s">
        <v>175</v>
      </c>
      <c r="C50" s="35" t="s">
        <v>176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171</v>
      </c>
      <c r="C51" s="35" t="s">
        <v>172</v>
      </c>
      <c r="D51" s="36">
        <v>317.3</v>
      </c>
      <c r="E51" s="36">
        <v>317.3</v>
      </c>
      <c r="F51" s="14">
        <v>0</v>
      </c>
    </row>
    <row r="52" spans="1:6" ht="12.75">
      <c r="A52" s="10"/>
      <c r="B52" s="34" t="s">
        <v>157</v>
      </c>
      <c r="C52" s="35" t="s">
        <v>83</v>
      </c>
      <c r="D52" s="36">
        <v>0</v>
      </c>
      <c r="E52" s="36">
        <v>-2569.3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1331933.1</v>
      </c>
      <c r="E53" s="36">
        <f>E15+E49+E50+E51+E52</f>
        <v>884506.6</v>
      </c>
      <c r="F53" s="14">
        <f t="shared" si="1"/>
        <v>0.6640773474283355</v>
      </c>
    </row>
    <row r="54" spans="1:6" ht="18" customHeight="1">
      <c r="A54" s="10"/>
      <c r="B54" s="37"/>
      <c r="C54" s="39" t="s">
        <v>109</v>
      </c>
      <c r="D54" s="40"/>
      <c r="E54" s="41"/>
      <c r="F54" s="42"/>
    </row>
    <row r="55" spans="1:6" ht="12.75">
      <c r="A55" s="10"/>
      <c r="B55" s="43" t="s">
        <v>29</v>
      </c>
      <c r="C55" s="44" t="s">
        <v>86</v>
      </c>
      <c r="D55" s="45">
        <f>+D56+D57+D58+D59+D60+D61+D62+D63</f>
        <v>69405.1</v>
      </c>
      <c r="E55" s="45">
        <f>+E56+E57+E58+E59+E60+E61+E62+E63</f>
        <v>43193.9</v>
      </c>
      <c r="F55" s="46">
        <f aca="true" t="shared" si="2" ref="F55:F60">E55/D55</f>
        <v>0.6223447556447581</v>
      </c>
    </row>
    <row r="56" spans="1:6" ht="25.5">
      <c r="A56" s="10"/>
      <c r="B56" s="47" t="s">
        <v>110</v>
      </c>
      <c r="C56" s="48" t="s">
        <v>155</v>
      </c>
      <c r="D56" s="49">
        <v>1706.1</v>
      </c>
      <c r="E56" s="49">
        <v>1123.4</v>
      </c>
      <c r="F56" s="50">
        <f t="shared" si="2"/>
        <v>0.6584608170681673</v>
      </c>
    </row>
    <row r="57" spans="1:6" ht="26.25" customHeight="1">
      <c r="A57" s="10"/>
      <c r="B57" s="47" t="s">
        <v>105</v>
      </c>
      <c r="C57" s="51" t="s">
        <v>152</v>
      </c>
      <c r="D57" s="49">
        <v>5485.8</v>
      </c>
      <c r="E57" s="49">
        <v>2707.3</v>
      </c>
      <c r="F57" s="50">
        <f t="shared" si="2"/>
        <v>0.49351051806482193</v>
      </c>
    </row>
    <row r="58" spans="1:6" ht="38.25">
      <c r="A58" s="10"/>
      <c r="B58" s="52" t="s">
        <v>42</v>
      </c>
      <c r="C58" s="51" t="s">
        <v>111</v>
      </c>
      <c r="D58" s="53">
        <v>28351</v>
      </c>
      <c r="E58" s="53">
        <v>19045.9</v>
      </c>
      <c r="F58" s="54">
        <f t="shared" si="2"/>
        <v>0.6717893548728441</v>
      </c>
    </row>
    <row r="59" spans="1:6" ht="12.75">
      <c r="A59" s="10"/>
      <c r="B59" s="47" t="s">
        <v>165</v>
      </c>
      <c r="C59" s="51" t="s">
        <v>166</v>
      </c>
      <c r="D59" s="53">
        <v>13.2</v>
      </c>
      <c r="E59" s="53">
        <v>13.2</v>
      </c>
      <c r="F59" s="50">
        <v>0</v>
      </c>
    </row>
    <row r="60" spans="1:6" s="56" customFormat="1" ht="25.5">
      <c r="A60" s="55"/>
      <c r="B60" s="47" t="s">
        <v>106</v>
      </c>
      <c r="C60" s="48" t="s">
        <v>154</v>
      </c>
      <c r="D60" s="49">
        <v>11557.2</v>
      </c>
      <c r="E60" s="49">
        <v>7935.5</v>
      </c>
      <c r="F60" s="50">
        <f t="shared" si="2"/>
        <v>0.6866282490568649</v>
      </c>
    </row>
    <row r="61" spans="1:6" ht="12.75">
      <c r="A61" s="10"/>
      <c r="B61" s="47" t="s">
        <v>107</v>
      </c>
      <c r="C61" s="48" t="s">
        <v>153</v>
      </c>
      <c r="D61" s="49">
        <v>0</v>
      </c>
      <c r="E61" s="49">
        <v>0</v>
      </c>
      <c r="F61" s="50">
        <v>0</v>
      </c>
    </row>
    <row r="62" spans="1:6" ht="12.75">
      <c r="A62" s="10"/>
      <c r="B62" s="47" t="s">
        <v>108</v>
      </c>
      <c r="C62" s="57" t="s">
        <v>87</v>
      </c>
      <c r="D62" s="49">
        <v>2650</v>
      </c>
      <c r="E62" s="49">
        <v>0</v>
      </c>
      <c r="F62" s="50">
        <v>0</v>
      </c>
    </row>
    <row r="63" spans="1:6" ht="12.75">
      <c r="A63" s="10"/>
      <c r="B63" s="52" t="s">
        <v>128</v>
      </c>
      <c r="C63" s="51" t="s">
        <v>88</v>
      </c>
      <c r="D63" s="53">
        <v>19641.8</v>
      </c>
      <c r="E63" s="53">
        <v>12368.6</v>
      </c>
      <c r="F63" s="54">
        <f aca="true" t="shared" si="3" ref="F63:F97">E63/D63</f>
        <v>0.6297080715616695</v>
      </c>
    </row>
    <row r="64" spans="1:6" ht="12.75">
      <c r="A64" s="10"/>
      <c r="B64" s="58" t="s">
        <v>68</v>
      </c>
      <c r="C64" s="44" t="s">
        <v>69</v>
      </c>
      <c r="D64" s="59">
        <f>+D65</f>
        <v>813</v>
      </c>
      <c r="E64" s="59">
        <f>+E65</f>
        <v>512.5</v>
      </c>
      <c r="F64" s="46">
        <f t="shared" si="3"/>
        <v>0.6303813038130381</v>
      </c>
    </row>
    <row r="65" spans="1:6" ht="12.75">
      <c r="A65" s="10"/>
      <c r="B65" s="52" t="s">
        <v>77</v>
      </c>
      <c r="C65" s="51" t="s">
        <v>89</v>
      </c>
      <c r="D65" s="53">
        <v>813</v>
      </c>
      <c r="E65" s="53">
        <v>512.5</v>
      </c>
      <c r="F65" s="54">
        <f t="shared" si="3"/>
        <v>0.6303813038130381</v>
      </c>
    </row>
    <row r="66" spans="1:6" ht="12.75">
      <c r="A66" s="10"/>
      <c r="B66" s="60" t="s">
        <v>30</v>
      </c>
      <c r="C66" s="44" t="s">
        <v>151</v>
      </c>
      <c r="D66" s="61">
        <f>+D67+D68</f>
        <v>3658</v>
      </c>
      <c r="E66" s="61">
        <f>+E67+E68</f>
        <v>2251</v>
      </c>
      <c r="F66" s="62">
        <f t="shared" si="3"/>
        <v>0.6153635866593767</v>
      </c>
    </row>
    <row r="67" spans="1:6" ht="25.5">
      <c r="A67" s="10"/>
      <c r="B67" s="52" t="s">
        <v>130</v>
      </c>
      <c r="C67" s="51" t="s">
        <v>129</v>
      </c>
      <c r="D67" s="53">
        <v>1850.3</v>
      </c>
      <c r="E67" s="53">
        <v>1201.6</v>
      </c>
      <c r="F67" s="54">
        <f t="shared" si="3"/>
        <v>0.6494082040750149</v>
      </c>
    </row>
    <row r="68" spans="1:6" ht="12.75">
      <c r="A68" s="10"/>
      <c r="B68" s="52" t="s">
        <v>112</v>
      </c>
      <c r="C68" s="51" t="s">
        <v>90</v>
      </c>
      <c r="D68" s="53">
        <v>1807.7</v>
      </c>
      <c r="E68" s="53">
        <v>1049.4</v>
      </c>
      <c r="F68" s="54">
        <f t="shared" si="3"/>
        <v>0.5805166786524313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+D70+D71+D73+D72</f>
        <v>65271</v>
      </c>
      <c r="E69" s="59">
        <f>+E70+E71+E73+E72</f>
        <v>47066.3</v>
      </c>
      <c r="F69" s="46">
        <f t="shared" si="3"/>
        <v>0.7210905302508005</v>
      </c>
    </row>
    <row r="70" spans="1:6" ht="12.75">
      <c r="A70" s="10">
        <v>80</v>
      </c>
      <c r="B70" s="64" t="s">
        <v>113</v>
      </c>
      <c r="C70" s="51" t="s">
        <v>91</v>
      </c>
      <c r="D70" s="53">
        <v>305.8</v>
      </c>
      <c r="E70" s="53">
        <v>191</v>
      </c>
      <c r="F70" s="54">
        <f t="shared" si="3"/>
        <v>0.6245912361020275</v>
      </c>
    </row>
    <row r="71" spans="1:6" ht="12.75">
      <c r="A71" s="10">
        <v>82</v>
      </c>
      <c r="B71" s="64" t="s">
        <v>32</v>
      </c>
      <c r="C71" s="51" t="s">
        <v>92</v>
      </c>
      <c r="D71" s="53">
        <v>18440</v>
      </c>
      <c r="E71" s="53">
        <v>12268.8</v>
      </c>
      <c r="F71" s="54">
        <f t="shared" si="3"/>
        <v>0.6653362255965293</v>
      </c>
    </row>
    <row r="72" spans="1:6" ht="12.75">
      <c r="A72" s="10"/>
      <c r="B72" s="64" t="s">
        <v>146</v>
      </c>
      <c r="C72" s="51" t="s">
        <v>147</v>
      </c>
      <c r="D72" s="53">
        <v>42692.5</v>
      </c>
      <c r="E72" s="53">
        <v>32416.8</v>
      </c>
      <c r="F72" s="54">
        <f t="shared" si="3"/>
        <v>0.759309012121567</v>
      </c>
    </row>
    <row r="73" spans="1:6" ht="18" customHeight="1">
      <c r="A73" s="10"/>
      <c r="B73" s="52" t="s">
        <v>78</v>
      </c>
      <c r="C73" s="51" t="s">
        <v>43</v>
      </c>
      <c r="D73" s="53">
        <v>3832.7</v>
      </c>
      <c r="E73" s="53">
        <v>2189.7</v>
      </c>
      <c r="F73" s="54">
        <f t="shared" si="3"/>
        <v>0.5713204790356667</v>
      </c>
    </row>
    <row r="74" spans="1:6" ht="12.75">
      <c r="A74" s="10"/>
      <c r="B74" s="65" t="s">
        <v>33</v>
      </c>
      <c r="C74" s="44" t="s">
        <v>0</v>
      </c>
      <c r="D74" s="59">
        <f>+D75+D76+D77+D78</f>
        <v>169741.3</v>
      </c>
      <c r="E74" s="59">
        <f>+E75+E76+E77+E78</f>
        <v>50161.6</v>
      </c>
      <c r="F74" s="46">
        <f t="shared" si="3"/>
        <v>0.2955179440713604</v>
      </c>
    </row>
    <row r="75" spans="1:6" ht="12.75">
      <c r="A75" s="10"/>
      <c r="B75" s="52" t="s">
        <v>34</v>
      </c>
      <c r="C75" s="51" t="s">
        <v>93</v>
      </c>
      <c r="D75" s="53">
        <v>6452</v>
      </c>
      <c r="E75" s="53">
        <v>3514.2</v>
      </c>
      <c r="F75" s="54">
        <f t="shared" si="3"/>
        <v>0.5446683199008059</v>
      </c>
    </row>
    <row r="76" spans="1:6" ht="12.75">
      <c r="A76" s="10"/>
      <c r="B76" s="52" t="s">
        <v>35</v>
      </c>
      <c r="C76" s="51" t="s">
        <v>94</v>
      </c>
      <c r="D76" s="53">
        <v>103286.7</v>
      </c>
      <c r="E76" s="53">
        <v>9995</v>
      </c>
      <c r="F76" s="54">
        <f t="shared" si="3"/>
        <v>0.09676947758036611</v>
      </c>
    </row>
    <row r="77" spans="1:6" ht="12.75">
      <c r="A77" s="10"/>
      <c r="B77" s="52" t="s">
        <v>131</v>
      </c>
      <c r="C77" s="51" t="s">
        <v>132</v>
      </c>
      <c r="D77" s="66">
        <v>39146.3</v>
      </c>
      <c r="E77" s="53">
        <v>29083.3</v>
      </c>
      <c r="F77" s="54">
        <f t="shared" si="3"/>
        <v>0.7429386685331691</v>
      </c>
    </row>
    <row r="78" spans="1:6" ht="14.25" customHeight="1">
      <c r="A78" s="10"/>
      <c r="B78" s="52" t="s">
        <v>79</v>
      </c>
      <c r="C78" s="51" t="s">
        <v>114</v>
      </c>
      <c r="D78" s="53">
        <v>20856.3</v>
      </c>
      <c r="E78" s="53">
        <v>7569.1</v>
      </c>
      <c r="F78" s="54">
        <f t="shared" si="3"/>
        <v>0.36291672060720265</v>
      </c>
    </row>
    <row r="79" spans="1:6" ht="12.75">
      <c r="A79" s="10"/>
      <c r="B79" s="65" t="s">
        <v>36</v>
      </c>
      <c r="C79" s="44" t="s">
        <v>2</v>
      </c>
      <c r="D79" s="59">
        <f>+D80+D81+D82+D83+D84</f>
        <v>781572.5000000001</v>
      </c>
      <c r="E79" s="59">
        <f>+E80+E81+E82+E83+E84</f>
        <v>534260.9</v>
      </c>
      <c r="F79" s="54">
        <f t="shared" si="3"/>
        <v>0.6835717735718695</v>
      </c>
    </row>
    <row r="80" spans="1:6" ht="12.75">
      <c r="A80" s="10"/>
      <c r="B80" s="52" t="s">
        <v>115</v>
      </c>
      <c r="C80" s="51" t="s">
        <v>95</v>
      </c>
      <c r="D80" s="53">
        <v>324017.8</v>
      </c>
      <c r="E80" s="53">
        <v>216022.2</v>
      </c>
      <c r="F80" s="54">
        <f t="shared" si="3"/>
        <v>0.6666985579187317</v>
      </c>
    </row>
    <row r="81" spans="1:6" ht="12.75">
      <c r="A81" s="10"/>
      <c r="B81" s="52" t="s">
        <v>116</v>
      </c>
      <c r="C81" s="51" t="s">
        <v>96</v>
      </c>
      <c r="D81" s="53">
        <v>315763</v>
      </c>
      <c r="E81" s="53">
        <v>221847.7</v>
      </c>
      <c r="F81" s="54">
        <f t="shared" si="3"/>
        <v>0.7025766160063086</v>
      </c>
    </row>
    <row r="82" spans="1:6" ht="12.75">
      <c r="A82" s="10"/>
      <c r="B82" s="52" t="s">
        <v>169</v>
      </c>
      <c r="C82" s="51" t="s">
        <v>170</v>
      </c>
      <c r="D82" s="53">
        <v>62945.8</v>
      </c>
      <c r="E82" s="53">
        <v>41575.8</v>
      </c>
      <c r="F82" s="54">
        <f t="shared" si="3"/>
        <v>0.6605015743703313</v>
      </c>
    </row>
    <row r="83" spans="1:6" ht="12.75">
      <c r="A83" s="10"/>
      <c r="B83" s="52" t="s">
        <v>117</v>
      </c>
      <c r="C83" s="51" t="s">
        <v>118</v>
      </c>
      <c r="D83" s="53">
        <v>34115.5</v>
      </c>
      <c r="E83" s="53">
        <v>25540.5</v>
      </c>
      <c r="F83" s="54">
        <f t="shared" si="3"/>
        <v>0.7486479752605121</v>
      </c>
    </row>
    <row r="84" spans="1:6" ht="12.75">
      <c r="A84" s="10"/>
      <c r="B84" s="52" t="s">
        <v>44</v>
      </c>
      <c r="C84" s="51" t="s">
        <v>97</v>
      </c>
      <c r="D84" s="53">
        <v>44730.4</v>
      </c>
      <c r="E84" s="53">
        <v>29274.7</v>
      </c>
      <c r="F84" s="54">
        <f t="shared" si="3"/>
        <v>0.6544698907230877</v>
      </c>
    </row>
    <row r="85" spans="1:6" ht="12.75">
      <c r="A85" s="10"/>
      <c r="B85" s="60" t="s">
        <v>37</v>
      </c>
      <c r="C85" s="44" t="s">
        <v>150</v>
      </c>
      <c r="D85" s="61">
        <f>+D86+D87</f>
        <v>83323.7</v>
      </c>
      <c r="E85" s="61">
        <f>+E86+E87</f>
        <v>43762</v>
      </c>
      <c r="F85" s="62">
        <f t="shared" si="3"/>
        <v>0.5252047136648997</v>
      </c>
    </row>
    <row r="86" spans="1:6" ht="12.75">
      <c r="A86" s="10"/>
      <c r="B86" s="52" t="s">
        <v>119</v>
      </c>
      <c r="C86" s="51" t="s">
        <v>98</v>
      </c>
      <c r="D86" s="53">
        <v>60715.9</v>
      </c>
      <c r="E86" s="53">
        <v>28325.6</v>
      </c>
      <c r="F86" s="54">
        <f t="shared" si="3"/>
        <v>0.4665268899909249</v>
      </c>
    </row>
    <row r="87" spans="1:6" ht="13.5" customHeight="1">
      <c r="A87" s="10"/>
      <c r="B87" s="52" t="s">
        <v>133</v>
      </c>
      <c r="C87" s="51" t="s">
        <v>120</v>
      </c>
      <c r="D87" s="53">
        <v>22607.8</v>
      </c>
      <c r="E87" s="53">
        <v>15436.4</v>
      </c>
      <c r="F87" s="54">
        <f t="shared" si="3"/>
        <v>0.6827908951777705</v>
      </c>
    </row>
    <row r="88" spans="1:6" ht="12.75">
      <c r="A88" s="10"/>
      <c r="B88" s="65" t="s">
        <v>38</v>
      </c>
      <c r="C88" s="44" t="s">
        <v>121</v>
      </c>
      <c r="D88" s="59">
        <f>+D89</f>
        <v>76.3</v>
      </c>
      <c r="E88" s="59">
        <f>+E89</f>
        <v>76.3</v>
      </c>
      <c r="F88" s="46">
        <f t="shared" si="3"/>
        <v>1</v>
      </c>
    </row>
    <row r="89" spans="1:6" ht="12.75">
      <c r="A89" s="10"/>
      <c r="B89" s="52" t="s">
        <v>134</v>
      </c>
      <c r="C89" s="51" t="s">
        <v>135</v>
      </c>
      <c r="D89" s="53">
        <v>76.3</v>
      </c>
      <c r="E89" s="53">
        <v>76.3</v>
      </c>
      <c r="F89" s="54">
        <f t="shared" si="3"/>
        <v>1</v>
      </c>
    </row>
    <row r="90" spans="1:6" ht="12.75">
      <c r="A90" s="10"/>
      <c r="B90" s="65" t="s">
        <v>122</v>
      </c>
      <c r="C90" s="44" t="s">
        <v>39</v>
      </c>
      <c r="D90" s="59">
        <f>+D91+D92+D93+D94+D95</f>
        <v>90368.5</v>
      </c>
      <c r="E90" s="59">
        <f>+E91+E92+E93+E94+E95</f>
        <v>61277.7</v>
      </c>
      <c r="F90" s="46">
        <f t="shared" si="3"/>
        <v>0.6780869440125707</v>
      </c>
    </row>
    <row r="91" spans="1:6" ht="12.75">
      <c r="A91" s="10"/>
      <c r="B91" s="52" t="s">
        <v>123</v>
      </c>
      <c r="C91" s="51" t="s">
        <v>99</v>
      </c>
      <c r="D91" s="53">
        <v>905.4</v>
      </c>
      <c r="E91" s="53">
        <v>541.7</v>
      </c>
      <c r="F91" s="54">
        <f t="shared" si="3"/>
        <v>0.5982990943229513</v>
      </c>
    </row>
    <row r="92" spans="1:6" ht="12.75">
      <c r="A92" s="10"/>
      <c r="B92" s="52" t="s">
        <v>124</v>
      </c>
      <c r="C92" s="51" t="s">
        <v>100</v>
      </c>
      <c r="D92" s="53">
        <v>55503.8</v>
      </c>
      <c r="E92" s="53">
        <v>38934.4</v>
      </c>
      <c r="F92" s="54">
        <f t="shared" si="3"/>
        <v>0.7014726919598298</v>
      </c>
    </row>
    <row r="93" spans="1:6" ht="12.75">
      <c r="A93" s="10"/>
      <c r="B93" s="52" t="s">
        <v>125</v>
      </c>
      <c r="C93" s="51" t="s">
        <v>101</v>
      </c>
      <c r="D93" s="53">
        <v>1847.3</v>
      </c>
      <c r="E93" s="53">
        <v>1695.4</v>
      </c>
      <c r="F93" s="54">
        <f t="shared" si="3"/>
        <v>0.9177718832891247</v>
      </c>
    </row>
    <row r="94" spans="1:6" ht="12.75">
      <c r="A94" s="10"/>
      <c r="B94" s="52" t="s">
        <v>126</v>
      </c>
      <c r="C94" s="51" t="s">
        <v>102</v>
      </c>
      <c r="D94" s="53">
        <v>11927.1</v>
      </c>
      <c r="E94" s="53">
        <v>5939.5</v>
      </c>
      <c r="F94" s="54">
        <f t="shared" si="3"/>
        <v>0.49798358360372597</v>
      </c>
    </row>
    <row r="95" spans="1:6" ht="12.75">
      <c r="A95" s="10"/>
      <c r="B95" s="52" t="s">
        <v>45</v>
      </c>
      <c r="C95" s="51" t="s">
        <v>127</v>
      </c>
      <c r="D95" s="53">
        <v>20184.9</v>
      </c>
      <c r="E95" s="53">
        <v>14166.7</v>
      </c>
      <c r="F95" s="54">
        <f t="shared" si="3"/>
        <v>0.7018464297568975</v>
      </c>
    </row>
    <row r="96" spans="1:6" ht="12.75">
      <c r="A96" s="10"/>
      <c r="B96" s="67" t="s">
        <v>136</v>
      </c>
      <c r="C96" s="44" t="s">
        <v>137</v>
      </c>
      <c r="D96" s="68">
        <f>+D99+D98+D97</f>
        <v>83274.4</v>
      </c>
      <c r="E96" s="68">
        <f>+E99+E98+E97</f>
        <v>45284.3</v>
      </c>
      <c r="F96" s="46">
        <f t="shared" si="3"/>
        <v>0.5437961726533005</v>
      </c>
    </row>
    <row r="97" spans="1:6" ht="12.75">
      <c r="A97" s="10"/>
      <c r="B97" s="52" t="s">
        <v>144</v>
      </c>
      <c r="C97" s="51" t="s">
        <v>145</v>
      </c>
      <c r="D97" s="66">
        <v>39304.4</v>
      </c>
      <c r="E97" s="66">
        <v>18504.4</v>
      </c>
      <c r="F97" s="54">
        <f t="shared" si="3"/>
        <v>0.47079716265863364</v>
      </c>
    </row>
    <row r="98" spans="1:6" ht="12.75">
      <c r="A98" s="10"/>
      <c r="B98" s="52" t="s">
        <v>173</v>
      </c>
      <c r="C98" s="51" t="s">
        <v>174</v>
      </c>
      <c r="D98" s="66">
        <v>3467.3</v>
      </c>
      <c r="E98" s="66">
        <v>2647.8</v>
      </c>
      <c r="F98" s="54">
        <f>E98/D98</f>
        <v>0.7636489487497476</v>
      </c>
    </row>
    <row r="99" spans="1:6" ht="12.75">
      <c r="A99" s="10"/>
      <c r="B99" s="52" t="s">
        <v>138</v>
      </c>
      <c r="C99" s="51" t="s">
        <v>139</v>
      </c>
      <c r="D99" s="66">
        <v>40502.7</v>
      </c>
      <c r="E99" s="66">
        <v>24132.1</v>
      </c>
      <c r="F99" s="54">
        <f>E99/D99</f>
        <v>0.5958146000143201</v>
      </c>
    </row>
    <row r="100" spans="1:6" ht="12.75">
      <c r="A100" s="10"/>
      <c r="B100" s="67" t="s">
        <v>140</v>
      </c>
      <c r="C100" s="44" t="s">
        <v>142</v>
      </c>
      <c r="D100" s="68">
        <f>+D101</f>
        <v>0</v>
      </c>
      <c r="E100" s="68">
        <f>+E101</f>
        <v>0</v>
      </c>
      <c r="F100" s="46">
        <v>0</v>
      </c>
    </row>
    <row r="101" spans="1:6" ht="14.25" customHeight="1">
      <c r="A101" s="10"/>
      <c r="B101" s="52" t="s">
        <v>141</v>
      </c>
      <c r="C101" s="51" t="s">
        <v>143</v>
      </c>
      <c r="D101" s="53">
        <v>0</v>
      </c>
      <c r="E101" s="53">
        <v>0</v>
      </c>
      <c r="F101" s="54">
        <v>0</v>
      </c>
    </row>
    <row r="102" spans="1:6" ht="12.75">
      <c r="A102" s="10"/>
      <c r="B102" s="52"/>
      <c r="C102" s="69" t="s">
        <v>103</v>
      </c>
      <c r="D102" s="70">
        <f>+D90+D88+D85+D79+D74+D69+D66+D64+D55+D100+D96</f>
        <v>1347503.8</v>
      </c>
      <c r="E102" s="70">
        <f>+E90+E88+E85+E79+E74+E69+E66+E64+E55+E100+E96</f>
        <v>827846.5000000001</v>
      </c>
      <c r="F102" s="71">
        <f>E102/D102</f>
        <v>0.6143555958803234</v>
      </c>
    </row>
    <row r="103" spans="1:6" ht="13.5" thickBot="1">
      <c r="A103" s="72"/>
      <c r="B103" s="73"/>
      <c r="C103" s="74" t="s">
        <v>104</v>
      </c>
      <c r="D103" s="75">
        <f>+D53-D102</f>
        <v>-15570.699999999953</v>
      </c>
      <c r="E103" s="75">
        <f>+E53-E102</f>
        <v>56660.09999999986</v>
      </c>
      <c r="F103" s="76"/>
    </row>
    <row r="104" spans="2:5" ht="12.75">
      <c r="B104" s="79"/>
      <c r="C104" s="79"/>
      <c r="D104" s="79"/>
      <c r="E104" s="79"/>
    </row>
    <row r="106" spans="2:6" ht="12.75">
      <c r="B106" s="77" t="s">
        <v>178</v>
      </c>
      <c r="C106" s="77"/>
      <c r="D106" s="77"/>
      <c r="E106" s="77"/>
      <c r="F106" s="77"/>
    </row>
    <row r="107" spans="2:6" ht="12.75">
      <c r="B107" s="78"/>
      <c r="C107" s="78"/>
      <c r="D107" s="78"/>
      <c r="E107" s="78"/>
      <c r="F107" s="78"/>
    </row>
    <row r="108" spans="2:6" ht="12.75">
      <c r="B108" s="78"/>
      <c r="C108" s="78"/>
      <c r="D108" s="78"/>
      <c r="E108" s="78"/>
      <c r="F108" s="78"/>
    </row>
    <row r="109" spans="2:6" ht="12.75">
      <c r="B109" s="78"/>
      <c r="C109" s="78"/>
      <c r="D109" s="78"/>
      <c r="E109" s="78"/>
      <c r="F109" s="78"/>
    </row>
    <row r="110" spans="2:6" ht="12.75">
      <c r="B110" s="78"/>
      <c r="C110" s="78"/>
      <c r="D110" s="78"/>
      <c r="E110" s="78"/>
      <c r="F110" s="78"/>
    </row>
    <row r="111" spans="2:6" ht="12.75">
      <c r="B111" s="78"/>
      <c r="C111" s="78"/>
      <c r="D111" s="78"/>
      <c r="E111" s="78"/>
      <c r="F111" s="78"/>
    </row>
    <row r="112" spans="2:6" ht="12.75">
      <c r="B112" s="78"/>
      <c r="C112" s="78"/>
      <c r="D112" s="78"/>
      <c r="E112" s="78"/>
      <c r="F112" s="78"/>
    </row>
    <row r="113" spans="2:6" ht="12.75">
      <c r="B113" s="78"/>
      <c r="C113" s="78"/>
      <c r="D113" s="78"/>
      <c r="E113" s="78"/>
      <c r="F113" s="78"/>
    </row>
  </sheetData>
  <sheetProtection/>
  <mergeCells count="13">
    <mergeCell ref="B104:E104"/>
    <mergeCell ref="B10:F11"/>
    <mergeCell ref="E13:E14"/>
    <mergeCell ref="F13:F14"/>
    <mergeCell ref="B13:C14"/>
    <mergeCell ref="D13:D14"/>
    <mergeCell ref="B110:F110"/>
    <mergeCell ref="B111:F111"/>
    <mergeCell ref="B112:F112"/>
    <mergeCell ref="B113:F113"/>
    <mergeCell ref="B107:F107"/>
    <mergeCell ref="B108:F108"/>
    <mergeCell ref="B109:F109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8" r:id="rId1"/>
  <rowBreaks count="1" manualBreakCount="1"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2019-09-12T01:03:24Z</cp:lastPrinted>
  <dcterms:created xsi:type="dcterms:W3CDTF">2000-04-20T02:38:47Z</dcterms:created>
  <dcterms:modified xsi:type="dcterms:W3CDTF">2019-10-10T04:34:22Z</dcterms:modified>
  <cp:category/>
  <cp:version/>
  <cp:contentType/>
  <cp:contentStatus/>
</cp:coreProperties>
</file>