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1'!$A$1:$F$113</definedName>
  </definedNames>
  <calcPr fullCalcOnLoad="1"/>
</workbook>
</file>

<file path=xl/sharedStrings.xml><?xml version="1.0" encoding="utf-8"?>
<sst xmlns="http://schemas.openxmlformats.org/spreadsheetml/2006/main" count="197" uniqueCount="193">
  <si>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</si>
  <si>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</si>
  <si>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</si>
  <si>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</si>
  <si>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</si>
  <si>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</si>
  <si>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</si>
  <si>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</si>
  <si>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</si>
  <si>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</si>
  <si>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</si>
  <si>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</si>
  <si>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</si>
  <si>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</si>
  <si>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</si>
  <si>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</si>
  <si>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</si>
  <si>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</si>
  <si>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</si>
  <si>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</si>
  <si>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</si>
  <si>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</si>
  <si>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</si>
  <si>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</si>
  <si>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</si>
  <si>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</si>
  <si>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</si>
  <si>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</si>
  <si>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</si>
  <si>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</si>
  <si>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</si>
  <si>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</si>
  <si>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</si>
  <si>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</si>
  <si>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</si>
  <si>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</si>
  <si>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</si>
  <si>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</si>
  <si>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</si>
  <si>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</si>
  <si>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</si>
  <si>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</si>
  <si>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</si>
  <si>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</si>
  <si>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</si>
  <si>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</si>
  <si>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</si>
  <si>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</si>
  <si>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</si>
  <si>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</si>
  <si>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</si>
  <si>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</si>
  <si>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</si>
  <si>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</si>
  <si>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</si>
  <si>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</si>
  <si>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</si>
  <si>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</si>
  <si>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</si>
  <si>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</si>
  <si>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</si>
  <si>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</si>
  <si>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</si>
  <si>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</si>
  <si>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</si>
  <si>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</si>
  <si>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</si>
  <si>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</si>
  <si>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</si>
  <si>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</si>
  <si>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</si>
  <si>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</si>
  <si>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</si>
  <si>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</si>
  <si>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</si>
  <si>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</si>
  <si>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</si>
  <si>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</si>
  <si>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</si>
  <si>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</si>
  <si>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</si>
  <si>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</si>
  <si>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</si>
  <si>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</si>
  <si>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</si>
  <si>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</si>
  <si>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</si>
  <si>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</si>
  <si>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</si>
  <si>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</si>
  <si>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</si>
  <si>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</si>
  <si>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</si>
  <si>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</si>
  <si>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</si>
  <si>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</si>
  <si>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</si>
  <si>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</si>
  <si>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</si>
  <si>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</si>
  <si>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</si>
  <si>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</si>
  <si>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</si>
  <si>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</si>
  <si>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</si>
  <si>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</si>
  <si>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</si>
  <si>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</si>
  <si>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</si>
  <si>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</si>
  <si>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</si>
  <si>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</si>
  <si>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</si>
  <si>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</si>
  <si>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</si>
  <si>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</si>
  <si>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</si>
  <si>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</si>
  <si>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</si>
  <si>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</si>
  <si>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</si>
  <si>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</si>
  <si>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</si>
  <si>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</si>
  <si>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</si>
  <si>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</si>
  <si>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</si>
  <si>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</si>
  <si>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</si>
  <si>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</si>
  <si>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</si>
  <si>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</si>
  <si>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</si>
  <si>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</si>
  <si>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</si>
  <si>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</si>
  <si>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</si>
  <si>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</si>
  <si>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</si>
  <si>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</si>
  <si>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</si>
  <si>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</si>
  <si>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</si>
  <si>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</si>
  <si>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</si>
  <si>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</si>
  <si>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</si>
  <si>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</si>
  <si>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</si>
  <si>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</si>
  <si>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</si>
  <si>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</si>
  <si>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</si>
  <si>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</si>
  <si>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</si>
  <si>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</si>
  <si>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</si>
  <si>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</si>
  <si>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</si>
  <si>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</si>
  <si>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</si>
  <si>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</si>
  <si>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</si>
  <si>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</si>
  <si>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</si>
  <si>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</si>
  <si>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</si>
  <si>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</si>
  <si>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</si>
  <si>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</si>
  <si>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</si>
  <si>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</si>
  <si>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</si>
  <si>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</si>
  <si>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</si>
  <si>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</si>
  <si>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</si>
  <si>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</si>
  <si>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</si>
  <si>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</si>
  <si>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</si>
  <si>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</si>
  <si>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</si>
  <si>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</si>
  <si>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</si>
  <si>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</si>
  <si>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</si>
  <si>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</si>
  <si>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</si>
  <si>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</si>
  <si>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</si>
  <si>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</si>
  <si>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r>
      <t xml:space="preserve">СВЕДЕНИЯ О ХОДЕ ИСПОЛНЕНИЯ БЮДЖЕТА МУНИЦИПАЛЬНОГО ОБРАЗОВАНИЯ    
                       </t>
    </r>
    <r>
      <rPr>
        <b/>
        <u val="single"/>
        <sz val="10"/>
        <rFont val="Times New Roman Cyr"/>
        <family val="0"/>
      </rPr>
      <t>г. Шарыпово__</t>
    </r>
    <r>
      <rPr>
        <b/>
        <u val="single"/>
        <sz val="11"/>
        <rFont val="Times New Roman Cyr"/>
        <family val="0"/>
      </rPr>
      <t xml:space="preserve">  на 01.05.2017 г.           </t>
    </r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</si>
</sst>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72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73" fontId="14" fillId="0" borderId="14" xfId="57" applyNumberFormat="1" applyFont="1" applyFill="1" applyBorder="1" applyAlignment="1">
      <alignment horizontal="center" vertical="center"/>
    </xf>
    <xf numFmtId="173" fontId="17" fillId="0" borderId="14" xfId="57" applyNumberFormat="1" applyFont="1" applyFill="1" applyBorder="1" applyAlignment="1">
      <alignment horizontal="center" vertical="center"/>
    </xf>
    <xf numFmtId="173" fontId="4" fillId="0" borderId="14" xfId="57" applyNumberFormat="1" applyFont="1" applyFill="1" applyBorder="1" applyAlignment="1">
      <alignment horizontal="center" vertical="center"/>
    </xf>
    <xf numFmtId="173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73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73" fontId="15" fillId="0" borderId="20" xfId="57" applyNumberFormat="1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184" fontId="15" fillId="0" borderId="10" xfId="0" applyNumberFormat="1" applyFont="1" applyFill="1" applyBorder="1" applyAlignment="1">
      <alignment horizontal="center" vertical="center"/>
    </xf>
    <xf numFmtId="184" fontId="14" fillId="0" borderId="10" xfId="57" applyNumberFormat="1" applyFont="1" applyFill="1" applyBorder="1" applyAlignment="1">
      <alignment horizontal="center" vertical="center"/>
    </xf>
    <xf numFmtId="184" fontId="13" fillId="0" borderId="10" xfId="0" applyNumberFormat="1" applyFont="1" applyFill="1" applyBorder="1" applyAlignment="1">
      <alignment horizontal="center" vertical="center"/>
    </xf>
    <xf numFmtId="184" fontId="17" fillId="0" borderId="10" xfId="57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7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7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center" vertical="center"/>
    </xf>
    <xf numFmtId="184" fontId="17" fillId="0" borderId="12" xfId="0" applyNumberFormat="1" applyFont="1" applyFill="1" applyBorder="1" applyAlignment="1">
      <alignment horizontal="center" vertical="center"/>
    </xf>
    <xf numFmtId="173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84" fontId="4" fillId="0" borderId="12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73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2" fontId="5" fillId="0" borderId="22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0"/>
  <sheetViews>
    <sheetView tabSelected="1" view="pageBreakPreview" zoomScaleSheetLayoutView="100" zoomScalePageLayoutView="0" workbookViewId="0" topLeftCell="B1">
      <selection activeCell="H22" sqref="H2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169</v>
      </c>
      <c r="F9" s="3"/>
    </row>
    <row r="10" spans="2:6" ht="14.25" customHeight="1">
      <c r="B10" s="79" t="s">
        <v>192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16" t="s">
        <v>46</v>
      </c>
    </row>
    <row r="13" spans="1:6" ht="12.75" customHeight="1">
      <c r="A13" s="51"/>
      <c r="B13" s="85" t="s">
        <v>5</v>
      </c>
      <c r="C13" s="86"/>
      <c r="D13" s="81" t="s">
        <v>184</v>
      </c>
      <c r="E13" s="81" t="s">
        <v>55</v>
      </c>
      <c r="F13" s="83" t="s">
        <v>6</v>
      </c>
    </row>
    <row r="14" spans="1:6" ht="25.5" customHeight="1" thickBot="1">
      <c r="A14" s="52"/>
      <c r="B14" s="87"/>
      <c r="C14" s="88"/>
      <c r="D14" s="82"/>
      <c r="E14" s="82"/>
      <c r="F14" s="84"/>
    </row>
    <row r="15" spans="1:6" ht="12.75">
      <c r="A15" s="24"/>
      <c r="B15" s="53" t="s">
        <v>56</v>
      </c>
      <c r="C15" s="14" t="s">
        <v>183</v>
      </c>
      <c r="D15" s="55">
        <f>D16+D20+D22+D25+D32+D33+D40+D42+D44+D47+D48+D19</f>
        <v>198132.1</v>
      </c>
      <c r="E15" s="55">
        <f>E16++E19+E20+E22+E25+E32+E33+E40+E42+E44+E47+E48</f>
        <v>54115.000000000015</v>
      </c>
      <c r="F15" s="54">
        <f aca="true" t="shared" si="0" ref="F15:F46">E15/D15</f>
        <v>0.2731258589597547</v>
      </c>
    </row>
    <row r="16" spans="1:6" ht="12.75">
      <c r="A16" s="24"/>
      <c r="B16" s="44" t="s">
        <v>181</v>
      </c>
      <c r="C16" s="7" t="s">
        <v>178</v>
      </c>
      <c r="D16" s="56">
        <v>109925.7</v>
      </c>
      <c r="E16" s="56">
        <v>28158.7</v>
      </c>
      <c r="F16" s="76">
        <f t="shared" si="0"/>
        <v>0.2561612070698663</v>
      </c>
    </row>
    <row r="17" spans="1:6" ht="12.75" customHeight="1" hidden="1">
      <c r="A17" s="24"/>
      <c r="B17" s="45" t="s">
        <v>7</v>
      </c>
      <c r="C17" s="7" t="s">
        <v>8</v>
      </c>
      <c r="D17" s="56">
        <v>2057</v>
      </c>
      <c r="E17" s="56">
        <v>129.2</v>
      </c>
      <c r="F17" s="76">
        <f t="shared" si="0"/>
        <v>0.06280991735537189</v>
      </c>
    </row>
    <row r="18" spans="1:6" ht="12.75" customHeight="1" hidden="1">
      <c r="A18" s="24"/>
      <c r="B18" s="45" t="s">
        <v>9</v>
      </c>
      <c r="C18" s="7" t="s">
        <v>3</v>
      </c>
      <c r="D18" s="56">
        <v>31531</v>
      </c>
      <c r="E18" s="56">
        <v>6209.1</v>
      </c>
      <c r="F18" s="76">
        <f t="shared" si="0"/>
        <v>0.1969204909454188</v>
      </c>
    </row>
    <row r="19" spans="1:6" ht="13.5" customHeight="1">
      <c r="A19" s="24"/>
      <c r="B19" s="46" t="s">
        <v>180</v>
      </c>
      <c r="C19" s="7" t="s">
        <v>168</v>
      </c>
      <c r="D19" s="56">
        <v>1728.8</v>
      </c>
      <c r="E19" s="56">
        <v>483.9</v>
      </c>
      <c r="F19" s="76">
        <f t="shared" si="0"/>
        <v>0.27990513651087456</v>
      </c>
    </row>
    <row r="20" spans="1:6" ht="12.75">
      <c r="A20" s="24"/>
      <c r="B20" s="46" t="s">
        <v>179</v>
      </c>
      <c r="C20" s="7" t="s">
        <v>10</v>
      </c>
      <c r="D20" s="56">
        <v>29075</v>
      </c>
      <c r="E20" s="56">
        <v>11998.5</v>
      </c>
      <c r="F20" s="76">
        <f t="shared" si="0"/>
        <v>0.41267411865864145</v>
      </c>
    </row>
    <row r="21" spans="1:6" ht="12.75" customHeight="1" hidden="1">
      <c r="A21" s="24"/>
      <c r="B21" s="45" t="s">
        <v>57</v>
      </c>
      <c r="C21" s="7" t="s">
        <v>11</v>
      </c>
      <c r="D21" s="56">
        <v>19530</v>
      </c>
      <c r="E21" s="56">
        <v>1429.2</v>
      </c>
      <c r="F21" s="76">
        <f t="shared" si="0"/>
        <v>0.07317972350230414</v>
      </c>
    </row>
    <row r="22" spans="1:6" ht="12.75">
      <c r="A22" s="24"/>
      <c r="B22" s="45" t="s">
        <v>12</v>
      </c>
      <c r="C22" s="7" t="s">
        <v>13</v>
      </c>
      <c r="D22" s="56">
        <v>21430</v>
      </c>
      <c r="E22" s="56">
        <v>2972.3</v>
      </c>
      <c r="F22" s="76">
        <f t="shared" si="0"/>
        <v>0.13869808679421372</v>
      </c>
    </row>
    <row r="23" spans="1:6" ht="12.75" customHeight="1" hidden="1">
      <c r="A23" s="24"/>
      <c r="B23" s="45" t="s">
        <v>58</v>
      </c>
      <c r="C23" s="8" t="s">
        <v>4</v>
      </c>
      <c r="D23" s="56">
        <v>0</v>
      </c>
      <c r="E23" s="56">
        <v>0</v>
      </c>
      <c r="F23" s="76" t="e">
        <f t="shared" si="0"/>
        <v>#DIV/0!</v>
      </c>
    </row>
    <row r="24" spans="1:6" ht="12.75" customHeight="1" hidden="1">
      <c r="A24" s="24"/>
      <c r="B24" s="45" t="s">
        <v>59</v>
      </c>
      <c r="C24" s="8" t="s">
        <v>14</v>
      </c>
      <c r="D24" s="56">
        <v>3200</v>
      </c>
      <c r="E24" s="56">
        <v>15.2</v>
      </c>
      <c r="F24" s="76">
        <f t="shared" si="0"/>
        <v>0.00475</v>
      </c>
    </row>
    <row r="25" spans="1:6" ht="12.75">
      <c r="A25" s="24"/>
      <c r="B25" s="45" t="s">
        <v>15</v>
      </c>
      <c r="C25" s="7" t="s">
        <v>16</v>
      </c>
      <c r="D25" s="56">
        <v>12274</v>
      </c>
      <c r="E25" s="56">
        <v>2891</v>
      </c>
      <c r="F25" s="76">
        <f t="shared" si="0"/>
        <v>0.2355385367443376</v>
      </c>
    </row>
    <row r="26" spans="1:6" ht="25.5" customHeight="1" hidden="1">
      <c r="A26" s="24"/>
      <c r="B26" s="45" t="s">
        <v>60</v>
      </c>
      <c r="C26" s="7" t="s">
        <v>17</v>
      </c>
      <c r="D26" s="56">
        <v>4040</v>
      </c>
      <c r="E26" s="56">
        <v>388</v>
      </c>
      <c r="F26" s="76">
        <f t="shared" si="0"/>
        <v>0.09603960396039604</v>
      </c>
    </row>
    <row r="27" spans="1:6" ht="12.75" customHeight="1" hidden="1">
      <c r="A27" s="24"/>
      <c r="B27" s="45" t="s">
        <v>53</v>
      </c>
      <c r="C27" s="7" t="s">
        <v>52</v>
      </c>
      <c r="D27" s="56">
        <v>0</v>
      </c>
      <c r="E27" s="56">
        <v>280.9</v>
      </c>
      <c r="F27" s="76" t="e">
        <f t="shared" si="0"/>
        <v>#DIV/0!</v>
      </c>
    </row>
    <row r="28" spans="1:6" ht="25.5" customHeight="1" hidden="1">
      <c r="A28" s="24"/>
      <c r="B28" s="47" t="s">
        <v>61</v>
      </c>
      <c r="C28" s="7" t="s">
        <v>62</v>
      </c>
      <c r="D28" s="56">
        <v>736519.6</v>
      </c>
      <c r="E28" s="56">
        <v>76958.6</v>
      </c>
      <c r="F28" s="76">
        <f t="shared" si="0"/>
        <v>0.10448954786810834</v>
      </c>
    </row>
    <row r="29" spans="1:6" ht="28.5" customHeight="1" hidden="1">
      <c r="A29" s="24"/>
      <c r="B29" s="47" t="s">
        <v>63</v>
      </c>
      <c r="C29" s="9" t="s">
        <v>64</v>
      </c>
      <c r="D29" s="56">
        <v>0</v>
      </c>
      <c r="E29" s="56">
        <v>0</v>
      </c>
      <c r="F29" s="76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76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76" t="e">
        <f t="shared" si="0"/>
        <v>#DIV/0!</v>
      </c>
    </row>
    <row r="32" spans="1:6" ht="25.5">
      <c r="A32" s="24"/>
      <c r="B32" s="45" t="s">
        <v>188</v>
      </c>
      <c r="C32" s="7" t="s">
        <v>189</v>
      </c>
      <c r="D32" s="56">
        <v>0</v>
      </c>
      <c r="E32" s="56">
        <v>0.9</v>
      </c>
      <c r="F32" s="76" t="s">
        <v>185</v>
      </c>
    </row>
    <row r="33" spans="1:6" ht="12.75" customHeight="1">
      <c r="A33" s="24"/>
      <c r="B33" s="45" t="s">
        <v>18</v>
      </c>
      <c r="C33" s="7" t="s">
        <v>69</v>
      </c>
      <c r="D33" s="56">
        <v>17100</v>
      </c>
      <c r="E33" s="56">
        <v>5681.4</v>
      </c>
      <c r="F33" s="76">
        <f t="shared" si="0"/>
        <v>0.3322456140350877</v>
      </c>
    </row>
    <row r="34" spans="1:6" ht="25.5" hidden="1">
      <c r="A34" s="24"/>
      <c r="B34" s="45" t="s">
        <v>19</v>
      </c>
      <c r="C34" s="7" t="s">
        <v>20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81</v>
      </c>
      <c r="C35" s="13" t="s">
        <v>98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101</v>
      </c>
      <c r="C36" s="13" t="s">
        <v>102</v>
      </c>
      <c r="D36" s="56"/>
      <c r="E36" s="56"/>
      <c r="F36" s="76" t="e">
        <f t="shared" si="0"/>
        <v>#DIV/0!</v>
      </c>
    </row>
    <row r="37" spans="1:6" s="2" customFormat="1" ht="12.75" hidden="1">
      <c r="A37" s="25"/>
      <c r="B37" s="45" t="s">
        <v>80</v>
      </c>
      <c r="C37" s="7" t="s">
        <v>87</v>
      </c>
      <c r="D37" s="56"/>
      <c r="E37" s="56"/>
      <c r="F37" s="76" t="e">
        <f t="shared" si="0"/>
        <v>#DIV/0!</v>
      </c>
    </row>
    <row r="38" spans="1:6" ht="12.75" hidden="1">
      <c r="A38" s="24"/>
      <c r="B38" s="48" t="s">
        <v>97</v>
      </c>
      <c r="C38" s="7" t="s">
        <v>88</v>
      </c>
      <c r="D38" s="56"/>
      <c r="E38" s="56"/>
      <c r="F38" s="76" t="e">
        <f t="shared" si="0"/>
        <v>#DIV/0!</v>
      </c>
    </row>
    <row r="39" spans="1:6" s="4" customFormat="1" ht="12.75" hidden="1">
      <c r="A39" s="26"/>
      <c r="B39" s="48" t="s">
        <v>97</v>
      </c>
      <c r="C39" s="7" t="s">
        <v>89</v>
      </c>
      <c r="D39" s="56"/>
      <c r="E39" s="56"/>
      <c r="F39" s="76" t="e">
        <f t="shared" si="0"/>
        <v>#DIV/0!</v>
      </c>
    </row>
    <row r="40" spans="1:6" s="4" customFormat="1" ht="14.25" customHeight="1">
      <c r="A40" s="26"/>
      <c r="B40" s="49" t="s">
        <v>182</v>
      </c>
      <c r="C40" s="7" t="s">
        <v>21</v>
      </c>
      <c r="D40" s="56">
        <v>348.6</v>
      </c>
      <c r="E40" s="56">
        <v>138.4</v>
      </c>
      <c r="F40" s="76">
        <f t="shared" si="0"/>
        <v>0.3970166379804934</v>
      </c>
    </row>
    <row r="41" spans="1:6" s="4" customFormat="1" ht="12.75" hidden="1">
      <c r="A41" s="26"/>
      <c r="B41" s="45" t="s">
        <v>22</v>
      </c>
      <c r="C41" s="7" t="s">
        <v>23</v>
      </c>
      <c r="D41" s="56"/>
      <c r="E41" s="56"/>
      <c r="F41" s="76" t="e">
        <f t="shared" si="0"/>
        <v>#DIV/0!</v>
      </c>
    </row>
    <row r="42" spans="1:6" ht="25.5">
      <c r="A42" s="24"/>
      <c r="B42" s="50" t="s">
        <v>71</v>
      </c>
      <c r="C42" s="10" t="s">
        <v>72</v>
      </c>
      <c r="D42" s="57">
        <v>100</v>
      </c>
      <c r="E42" s="57">
        <v>10</v>
      </c>
      <c r="F42" s="76" t="s">
        <v>185</v>
      </c>
    </row>
    <row r="43" spans="1:6" ht="25.5" hidden="1">
      <c r="A43" s="24"/>
      <c r="B43" s="50" t="s">
        <v>70</v>
      </c>
      <c r="C43" s="10" t="s">
        <v>73</v>
      </c>
      <c r="D43" s="57"/>
      <c r="E43" s="56"/>
      <c r="F43" s="76" t="e">
        <f t="shared" si="0"/>
        <v>#DIV/0!</v>
      </c>
    </row>
    <row r="44" spans="1:6" ht="12.75" customHeight="1">
      <c r="A44" s="24"/>
      <c r="B44" s="45" t="s">
        <v>24</v>
      </c>
      <c r="C44" s="7" t="s">
        <v>25</v>
      </c>
      <c r="D44" s="56">
        <v>2100</v>
      </c>
      <c r="E44" s="56">
        <v>422</v>
      </c>
      <c r="F44" s="76">
        <f t="shared" si="0"/>
        <v>0.20095238095238097</v>
      </c>
    </row>
    <row r="45" spans="1:6" ht="12.75" hidden="1">
      <c r="A45" s="24"/>
      <c r="B45" s="45"/>
      <c r="C45" s="7" t="s">
        <v>82</v>
      </c>
      <c r="D45" s="56"/>
      <c r="E45" s="56"/>
      <c r="F45" s="54" t="e">
        <f t="shared" si="0"/>
        <v>#DIV/0!</v>
      </c>
    </row>
    <row r="46" spans="1:6" ht="12.75" hidden="1">
      <c r="A46" s="24"/>
      <c r="B46" s="45"/>
      <c r="C46" s="7" t="s">
        <v>83</v>
      </c>
      <c r="D46" s="56"/>
      <c r="E46" s="56"/>
      <c r="F46" s="54" t="e">
        <f t="shared" si="0"/>
        <v>#DIV/0!</v>
      </c>
    </row>
    <row r="47" spans="1:6" ht="12.75">
      <c r="A47" s="24"/>
      <c r="B47" s="45" t="s">
        <v>26</v>
      </c>
      <c r="C47" s="7" t="s">
        <v>27</v>
      </c>
      <c r="D47" s="56">
        <v>4000</v>
      </c>
      <c r="E47" s="56">
        <v>1345.6</v>
      </c>
      <c r="F47" s="76">
        <f aca="true" t="shared" si="1" ref="F47:F61">E47/D47</f>
        <v>0.3364</v>
      </c>
    </row>
    <row r="48" spans="1:6" ht="13.5" customHeight="1">
      <c r="A48" s="24"/>
      <c r="B48" s="45" t="s">
        <v>54</v>
      </c>
      <c r="C48" s="7" t="s">
        <v>99</v>
      </c>
      <c r="D48" s="56">
        <v>50</v>
      </c>
      <c r="E48" s="56">
        <v>12.3</v>
      </c>
      <c r="F48" s="76" t="s">
        <v>185</v>
      </c>
    </row>
    <row r="49" spans="1:6" ht="25.5" customHeight="1">
      <c r="A49" s="24"/>
      <c r="B49" s="43" t="s">
        <v>28</v>
      </c>
      <c r="C49" s="18" t="s">
        <v>176</v>
      </c>
      <c r="D49" s="58">
        <v>820323.9</v>
      </c>
      <c r="E49" s="58">
        <v>221920.9</v>
      </c>
      <c r="F49" s="54">
        <f t="shared" si="1"/>
        <v>0.2705283851902888</v>
      </c>
    </row>
    <row r="50" spans="1:6" ht="25.5" hidden="1">
      <c r="A50" s="24"/>
      <c r="B50" s="43" t="s">
        <v>28</v>
      </c>
      <c r="C50" s="18" t="s">
        <v>29</v>
      </c>
      <c r="D50" s="58"/>
      <c r="E50" s="58"/>
      <c r="F50" s="54" t="e">
        <f t="shared" si="1"/>
        <v>#DIV/0!</v>
      </c>
    </row>
    <row r="51" spans="1:6" ht="12.75" hidden="1">
      <c r="A51" s="24"/>
      <c r="B51" s="45" t="s">
        <v>30</v>
      </c>
      <c r="C51" s="7" t="s">
        <v>31</v>
      </c>
      <c r="D51" s="56"/>
      <c r="E51" s="56"/>
      <c r="F51" s="54" t="e">
        <f t="shared" si="1"/>
        <v>#DIV/0!</v>
      </c>
    </row>
    <row r="52" spans="1:6" ht="12.75" hidden="1">
      <c r="A52" s="24"/>
      <c r="B52" s="45" t="s">
        <v>74</v>
      </c>
      <c r="C52" s="7" t="s">
        <v>32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93</v>
      </c>
      <c r="C53" s="7" t="s">
        <v>94</v>
      </c>
      <c r="D53" s="56"/>
      <c r="E53" s="56"/>
      <c r="F53" s="54" t="e">
        <f t="shared" si="1"/>
        <v>#DIV/0!</v>
      </c>
    </row>
    <row r="54" spans="1:6" ht="25.5" hidden="1">
      <c r="A54" s="24"/>
      <c r="B54" s="45" t="s">
        <v>33</v>
      </c>
      <c r="C54" s="7" t="s">
        <v>75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96</v>
      </c>
      <c r="C55" s="7" t="s">
        <v>95</v>
      </c>
      <c r="D55" s="56"/>
      <c r="E55" s="56"/>
      <c r="F55" s="54" t="e">
        <f t="shared" si="1"/>
        <v>#DIV/0!</v>
      </c>
    </row>
    <row r="56" spans="1:6" ht="12.75" customHeight="1" hidden="1">
      <c r="A56" s="24"/>
      <c r="B56" s="45" t="s">
        <v>84</v>
      </c>
      <c r="C56" s="7" t="s">
        <v>34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85</v>
      </c>
      <c r="C57" s="7" t="s">
        <v>86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103</v>
      </c>
      <c r="C58" s="7" t="s">
        <v>104</v>
      </c>
      <c r="D58" s="56"/>
      <c r="E58" s="56"/>
      <c r="F58" s="54" t="e">
        <f t="shared" si="1"/>
        <v>#DIV/0!</v>
      </c>
    </row>
    <row r="59" spans="1:6" ht="12.75" hidden="1">
      <c r="A59" s="24"/>
      <c r="B59" s="45" t="s">
        <v>76</v>
      </c>
      <c r="C59" s="7" t="s">
        <v>77</v>
      </c>
      <c r="D59" s="56"/>
      <c r="E59" s="56"/>
      <c r="F59" s="54" t="e">
        <f t="shared" si="1"/>
        <v>#DIV/0!</v>
      </c>
    </row>
    <row r="60" spans="1:6" ht="12.75">
      <c r="A60" s="24"/>
      <c r="B60" s="43" t="s">
        <v>177</v>
      </c>
      <c r="C60" s="18" t="s">
        <v>100</v>
      </c>
      <c r="D60" s="58">
        <v>0</v>
      </c>
      <c r="E60" s="58">
        <v>-19.2</v>
      </c>
      <c r="F60" s="54">
        <v>0</v>
      </c>
    </row>
    <row r="61" spans="1:6" ht="12.75">
      <c r="A61" s="24"/>
      <c r="B61" s="34"/>
      <c r="C61" s="12" t="s">
        <v>1</v>
      </c>
      <c r="D61" s="58">
        <f>D15+D49+D60</f>
        <v>1018456</v>
      </c>
      <c r="E61" s="58">
        <f>E15+E49+E60</f>
        <v>276016.7</v>
      </c>
      <c r="F61" s="54">
        <f t="shared" si="1"/>
        <v>0.2710148499296975</v>
      </c>
    </row>
    <row r="62" spans="1:6" ht="18" customHeight="1">
      <c r="A62" s="24"/>
      <c r="B62" s="34"/>
      <c r="C62" s="11" t="s">
        <v>128</v>
      </c>
      <c r="D62" s="59"/>
      <c r="E62" s="60"/>
      <c r="F62" s="27"/>
    </row>
    <row r="63" spans="1:6" ht="12.75">
      <c r="A63" s="24"/>
      <c r="B63" s="35" t="s">
        <v>35</v>
      </c>
      <c r="C63" s="19" t="s">
        <v>105</v>
      </c>
      <c r="D63" s="61">
        <f>+D64+D65+D66+D67+D68+D69+D70+D71</f>
        <v>54913.200000000004</v>
      </c>
      <c r="E63" s="61">
        <f>+E64+E65+E66+E67+E68+E69+E70+E71</f>
        <v>14292.699999999999</v>
      </c>
      <c r="F63" s="28">
        <f aca="true" t="shared" si="2" ref="F63:F68">E63/D63</f>
        <v>0.2602780387957722</v>
      </c>
    </row>
    <row r="64" spans="1:6" ht="25.5">
      <c r="A64" s="24"/>
      <c r="B64" s="73" t="s">
        <v>129</v>
      </c>
      <c r="C64" s="74" t="s">
        <v>175</v>
      </c>
      <c r="D64" s="71">
        <v>1127.1</v>
      </c>
      <c r="E64" s="71">
        <v>311.8</v>
      </c>
      <c r="F64" s="72">
        <f t="shared" si="2"/>
        <v>0.2766391624523113</v>
      </c>
    </row>
    <row r="65" spans="1:6" ht="26.25" customHeight="1">
      <c r="A65" s="24"/>
      <c r="B65" s="73" t="s">
        <v>124</v>
      </c>
      <c r="C65" s="20" t="s">
        <v>172</v>
      </c>
      <c r="D65" s="71">
        <v>4530.4</v>
      </c>
      <c r="E65" s="71">
        <v>700.5</v>
      </c>
      <c r="F65" s="72">
        <f t="shared" si="2"/>
        <v>0.15462210842309732</v>
      </c>
    </row>
    <row r="66" spans="1:6" ht="38.25">
      <c r="A66" s="24"/>
      <c r="B66" s="36" t="s">
        <v>48</v>
      </c>
      <c r="C66" s="20" t="s">
        <v>130</v>
      </c>
      <c r="D66" s="62">
        <v>24520.9</v>
      </c>
      <c r="E66" s="62">
        <v>7191.3</v>
      </c>
      <c r="F66" s="29">
        <f t="shared" si="2"/>
        <v>0.29327226977802606</v>
      </c>
    </row>
    <row r="67" spans="1:6" ht="12.75">
      <c r="A67" s="24"/>
      <c r="B67" s="73" t="s">
        <v>186</v>
      </c>
      <c r="C67" s="20" t="s">
        <v>187</v>
      </c>
      <c r="D67" s="62">
        <v>0</v>
      </c>
      <c r="E67" s="62">
        <v>0</v>
      </c>
      <c r="F67" s="29" t="e">
        <f t="shared" si="2"/>
        <v>#DIV/0!</v>
      </c>
    </row>
    <row r="68" spans="1:6" s="22" customFormat="1" ht="25.5">
      <c r="A68" s="75"/>
      <c r="B68" s="73" t="s">
        <v>125</v>
      </c>
      <c r="C68" s="74" t="s">
        <v>174</v>
      </c>
      <c r="D68" s="71">
        <v>9398.9</v>
      </c>
      <c r="E68" s="71">
        <v>2521.7</v>
      </c>
      <c r="F68" s="72">
        <f t="shared" si="2"/>
        <v>0.2682973539456745</v>
      </c>
    </row>
    <row r="69" spans="1:6" ht="12.75">
      <c r="A69" s="24"/>
      <c r="B69" s="73" t="s">
        <v>126</v>
      </c>
      <c r="C69" s="74" t="s">
        <v>173</v>
      </c>
      <c r="D69" s="71">
        <v>0</v>
      </c>
      <c r="E69" s="71">
        <v>0</v>
      </c>
      <c r="F69" s="72">
        <v>0</v>
      </c>
    </row>
    <row r="70" spans="1:6" ht="12.75">
      <c r="A70" s="24"/>
      <c r="B70" s="73" t="s">
        <v>127</v>
      </c>
      <c r="C70" s="23" t="s">
        <v>106</v>
      </c>
      <c r="D70" s="71">
        <v>2500</v>
      </c>
      <c r="E70" s="71">
        <v>0</v>
      </c>
      <c r="F70" s="72">
        <f aca="true" t="shared" si="3" ref="F70:F105">E70/D70</f>
        <v>0</v>
      </c>
    </row>
    <row r="71" spans="1:6" ht="12.75">
      <c r="A71" s="24"/>
      <c r="B71" s="36" t="s">
        <v>147</v>
      </c>
      <c r="C71" s="20" t="s">
        <v>107</v>
      </c>
      <c r="D71" s="62">
        <v>12835.9</v>
      </c>
      <c r="E71" s="62">
        <v>3567.4</v>
      </c>
      <c r="F71" s="29">
        <f t="shared" si="3"/>
        <v>0.27792363605201037</v>
      </c>
    </row>
    <row r="72" spans="1:6" ht="12.75">
      <c r="A72" s="24"/>
      <c r="B72" s="37" t="s">
        <v>78</v>
      </c>
      <c r="C72" s="19" t="s">
        <v>79</v>
      </c>
      <c r="D72" s="63">
        <f>+D73</f>
        <v>626</v>
      </c>
      <c r="E72" s="63">
        <f>+E73</f>
        <v>148.5</v>
      </c>
      <c r="F72" s="28">
        <f t="shared" si="3"/>
        <v>0.23722044728434505</v>
      </c>
    </row>
    <row r="73" spans="1:6" ht="12.75">
      <c r="A73" s="24"/>
      <c r="B73" s="36" t="s">
        <v>90</v>
      </c>
      <c r="C73" s="20" t="s">
        <v>108</v>
      </c>
      <c r="D73" s="62">
        <v>626</v>
      </c>
      <c r="E73" s="62">
        <v>148.5</v>
      </c>
      <c r="F73" s="29">
        <f t="shared" si="3"/>
        <v>0.23722044728434505</v>
      </c>
    </row>
    <row r="74" spans="1:6" ht="12.75">
      <c r="A74" s="24"/>
      <c r="B74" s="70" t="s">
        <v>36</v>
      </c>
      <c r="C74" s="19" t="s">
        <v>171</v>
      </c>
      <c r="D74" s="68">
        <f>+D75+D76</f>
        <v>3456.5</v>
      </c>
      <c r="E74" s="68">
        <f>+E75+E76</f>
        <v>785.7</v>
      </c>
      <c r="F74" s="69">
        <f t="shared" si="3"/>
        <v>0.22731086359033706</v>
      </c>
    </row>
    <row r="75" spans="1:6" ht="25.5">
      <c r="A75" s="24"/>
      <c r="B75" s="36" t="s">
        <v>149</v>
      </c>
      <c r="C75" s="20" t="s">
        <v>148</v>
      </c>
      <c r="D75" s="62">
        <v>1607.3</v>
      </c>
      <c r="E75" s="62">
        <v>364.7</v>
      </c>
      <c r="F75" s="29">
        <f t="shared" si="3"/>
        <v>0.22690225844584086</v>
      </c>
    </row>
    <row r="76" spans="1:6" ht="12.75">
      <c r="A76" s="24"/>
      <c r="B76" s="36" t="s">
        <v>131</v>
      </c>
      <c r="C76" s="20" t="s">
        <v>109</v>
      </c>
      <c r="D76" s="62">
        <v>1849.2</v>
      </c>
      <c r="E76" s="62">
        <v>421</v>
      </c>
      <c r="F76" s="29">
        <f t="shared" si="3"/>
        <v>0.22766601773739994</v>
      </c>
    </row>
    <row r="77" spans="1:6" ht="12.75">
      <c r="A77" s="24">
        <v>79</v>
      </c>
      <c r="B77" s="38" t="s">
        <v>37</v>
      </c>
      <c r="C77" s="19" t="s">
        <v>47</v>
      </c>
      <c r="D77" s="63">
        <f>+D78+D79+D81+D80</f>
        <v>51624.5</v>
      </c>
      <c r="E77" s="63">
        <f>+E78+E79+E81+E80</f>
        <v>9229</v>
      </c>
      <c r="F77" s="28">
        <f t="shared" si="3"/>
        <v>0.1787717072320313</v>
      </c>
    </row>
    <row r="78" spans="1:6" ht="12.75">
      <c r="A78" s="24">
        <v>80</v>
      </c>
      <c r="B78" s="39" t="s">
        <v>132</v>
      </c>
      <c r="C78" s="20" t="s">
        <v>110</v>
      </c>
      <c r="D78" s="62">
        <v>207.2</v>
      </c>
      <c r="E78" s="62">
        <v>0</v>
      </c>
      <c r="F78" s="29">
        <f t="shared" si="3"/>
        <v>0</v>
      </c>
    </row>
    <row r="79" spans="1:6" ht="12.75">
      <c r="A79" s="24">
        <v>82</v>
      </c>
      <c r="B79" s="39" t="s">
        <v>38</v>
      </c>
      <c r="C79" s="20" t="s">
        <v>111</v>
      </c>
      <c r="D79" s="62">
        <v>16903.4</v>
      </c>
      <c r="E79" s="62">
        <v>4160.7</v>
      </c>
      <c r="F79" s="29">
        <f t="shared" si="3"/>
        <v>0.24614574582628343</v>
      </c>
    </row>
    <row r="80" spans="1:6" ht="12.75">
      <c r="A80" s="24"/>
      <c r="B80" s="39" t="s">
        <v>166</v>
      </c>
      <c r="C80" s="20" t="s">
        <v>167</v>
      </c>
      <c r="D80" s="62">
        <v>31400.2</v>
      </c>
      <c r="E80" s="62">
        <v>4545.8</v>
      </c>
      <c r="F80" s="29">
        <f t="shared" si="3"/>
        <v>0.14476977853644243</v>
      </c>
    </row>
    <row r="81" spans="1:6" ht="18" customHeight="1">
      <c r="A81" s="24"/>
      <c r="B81" s="36" t="s">
        <v>91</v>
      </c>
      <c r="C81" s="20" t="s">
        <v>49</v>
      </c>
      <c r="D81" s="62">
        <v>3113.7</v>
      </c>
      <c r="E81" s="62">
        <v>522.5</v>
      </c>
      <c r="F81" s="29">
        <f t="shared" si="3"/>
        <v>0.16780678935029067</v>
      </c>
    </row>
    <row r="82" spans="1:6" ht="12.75">
      <c r="A82" s="24"/>
      <c r="B82" s="40" t="s">
        <v>39</v>
      </c>
      <c r="C82" s="19" t="s">
        <v>0</v>
      </c>
      <c r="D82" s="63">
        <f>+D83+D84+D85+D86</f>
        <v>61276.600000000006</v>
      </c>
      <c r="E82" s="63">
        <f>+E83+E84+E85+E86</f>
        <v>9996.1</v>
      </c>
      <c r="F82" s="28">
        <f t="shared" si="3"/>
        <v>0.1631307872825842</v>
      </c>
    </row>
    <row r="83" spans="1:6" ht="12.75">
      <c r="A83" s="24"/>
      <c r="B83" s="36" t="s">
        <v>40</v>
      </c>
      <c r="C83" s="20" t="s">
        <v>112</v>
      </c>
      <c r="D83" s="62">
        <v>6322.7</v>
      </c>
      <c r="E83" s="62">
        <v>2264.7</v>
      </c>
      <c r="F83" s="29">
        <f t="shared" si="3"/>
        <v>0.35818558527211475</v>
      </c>
    </row>
    <row r="84" spans="1:6" ht="12.75">
      <c r="A84" s="24"/>
      <c r="B84" s="36" t="s">
        <v>41</v>
      </c>
      <c r="C84" s="20" t="s">
        <v>113</v>
      </c>
      <c r="D84" s="62">
        <v>2601.6</v>
      </c>
      <c r="E84" s="62">
        <v>574.6</v>
      </c>
      <c r="F84" s="29">
        <f t="shared" si="3"/>
        <v>0.22086408364083643</v>
      </c>
    </row>
    <row r="85" spans="1:6" ht="12.75">
      <c r="A85" s="24"/>
      <c r="B85" s="36" t="s">
        <v>150</v>
      </c>
      <c r="C85" s="20" t="s">
        <v>151</v>
      </c>
      <c r="D85" s="64">
        <v>31323</v>
      </c>
      <c r="E85" s="62">
        <v>4198.2</v>
      </c>
      <c r="F85" s="29">
        <f t="shared" si="3"/>
        <v>0.13402930753759218</v>
      </c>
    </row>
    <row r="86" spans="1:6" ht="14.25" customHeight="1">
      <c r="A86" s="24"/>
      <c r="B86" s="36" t="s">
        <v>92</v>
      </c>
      <c r="C86" s="20" t="s">
        <v>133</v>
      </c>
      <c r="D86" s="62">
        <v>21029.3</v>
      </c>
      <c r="E86" s="62">
        <v>2958.6</v>
      </c>
      <c r="F86" s="29">
        <f t="shared" si="3"/>
        <v>0.14068941904866067</v>
      </c>
    </row>
    <row r="87" spans="1:6" ht="12.75">
      <c r="A87" s="24"/>
      <c r="B87" s="40" t="s">
        <v>42</v>
      </c>
      <c r="C87" s="19" t="s">
        <v>2</v>
      </c>
      <c r="D87" s="63">
        <f>+D88+D89+D90+D91+D92</f>
        <v>677281.6</v>
      </c>
      <c r="E87" s="63">
        <f>+E88+E89+E90+E91+E92</f>
        <v>181932.2</v>
      </c>
      <c r="F87" s="29">
        <f t="shared" si="3"/>
        <v>0.2686212057141372</v>
      </c>
    </row>
    <row r="88" spans="1:6" ht="12.75">
      <c r="A88" s="24"/>
      <c r="B88" s="36" t="s">
        <v>134</v>
      </c>
      <c r="C88" s="20" t="s">
        <v>114</v>
      </c>
      <c r="D88" s="62">
        <v>268762.1</v>
      </c>
      <c r="E88" s="62">
        <v>74307.4</v>
      </c>
      <c r="F88" s="29">
        <f t="shared" si="3"/>
        <v>0.27648020312387794</v>
      </c>
    </row>
    <row r="89" spans="1:6" ht="12.75">
      <c r="A89" s="24"/>
      <c r="B89" s="36" t="s">
        <v>135</v>
      </c>
      <c r="C89" s="20" t="s">
        <v>115</v>
      </c>
      <c r="D89" s="62">
        <v>270167.5</v>
      </c>
      <c r="E89" s="62">
        <v>77642.3</v>
      </c>
      <c r="F89" s="29">
        <f t="shared" si="3"/>
        <v>0.2873857884460566</v>
      </c>
    </row>
    <row r="90" spans="1:6" ht="12.75">
      <c r="A90" s="24"/>
      <c r="B90" s="36" t="s">
        <v>190</v>
      </c>
      <c r="C90" s="20" t="s">
        <v>191</v>
      </c>
      <c r="D90" s="62">
        <v>58282.2</v>
      </c>
      <c r="E90" s="62">
        <v>16418.7</v>
      </c>
      <c r="F90" s="29">
        <f t="shared" si="3"/>
        <v>0.2817103678310016</v>
      </c>
    </row>
    <row r="91" spans="1:6" ht="12.75">
      <c r="A91" s="24"/>
      <c r="B91" s="36" t="s">
        <v>136</v>
      </c>
      <c r="C91" s="20" t="s">
        <v>137</v>
      </c>
      <c r="D91" s="62">
        <v>44046</v>
      </c>
      <c r="E91" s="62">
        <v>3315.5</v>
      </c>
      <c r="F91" s="29">
        <f t="shared" si="3"/>
        <v>0.07527357762339372</v>
      </c>
    </row>
    <row r="92" spans="1:6" ht="12.75">
      <c r="A92" s="24"/>
      <c r="B92" s="36" t="s">
        <v>50</v>
      </c>
      <c r="C92" s="20" t="s">
        <v>116</v>
      </c>
      <c r="D92" s="62">
        <v>36023.8</v>
      </c>
      <c r="E92" s="62">
        <v>10248.3</v>
      </c>
      <c r="F92" s="29">
        <f t="shared" si="3"/>
        <v>0.28448692253454655</v>
      </c>
    </row>
    <row r="93" spans="1:6" ht="12.75">
      <c r="A93" s="24"/>
      <c r="B93" s="70" t="s">
        <v>43</v>
      </c>
      <c r="C93" s="19" t="s">
        <v>170</v>
      </c>
      <c r="D93" s="68">
        <f>+D94+D95</f>
        <v>74106</v>
      </c>
      <c r="E93" s="68">
        <f>+E94+E95</f>
        <v>12458.5</v>
      </c>
      <c r="F93" s="69">
        <f t="shared" si="3"/>
        <v>0.16811729144738619</v>
      </c>
    </row>
    <row r="94" spans="1:6" ht="12.75">
      <c r="A94" s="24"/>
      <c r="B94" s="36" t="s">
        <v>138</v>
      </c>
      <c r="C94" s="20" t="s">
        <v>117</v>
      </c>
      <c r="D94" s="62">
        <v>68917.3</v>
      </c>
      <c r="E94" s="62">
        <v>11113.2</v>
      </c>
      <c r="F94" s="29">
        <f t="shared" si="3"/>
        <v>0.1612541408325631</v>
      </c>
    </row>
    <row r="95" spans="1:6" ht="13.5" customHeight="1">
      <c r="A95" s="24"/>
      <c r="B95" s="36" t="s">
        <v>152</v>
      </c>
      <c r="C95" s="20" t="s">
        <v>139</v>
      </c>
      <c r="D95" s="62">
        <v>5188.7</v>
      </c>
      <c r="E95" s="62">
        <v>1345.3</v>
      </c>
      <c r="F95" s="29">
        <f t="shared" si="3"/>
        <v>0.2592749629001484</v>
      </c>
    </row>
    <row r="96" spans="1:6" ht="12.75">
      <c r="A96" s="24"/>
      <c r="B96" s="40" t="s">
        <v>44</v>
      </c>
      <c r="C96" s="19" t="s">
        <v>140</v>
      </c>
      <c r="D96" s="63">
        <f>+D97</f>
        <v>89.6</v>
      </c>
      <c r="E96" s="63">
        <f>+E97</f>
        <v>0</v>
      </c>
      <c r="F96" s="28">
        <f t="shared" si="3"/>
        <v>0</v>
      </c>
    </row>
    <row r="97" spans="1:6" ht="12.75">
      <c r="A97" s="24"/>
      <c r="B97" s="36" t="s">
        <v>153</v>
      </c>
      <c r="C97" s="20" t="s">
        <v>154</v>
      </c>
      <c r="D97" s="62">
        <v>89.6</v>
      </c>
      <c r="E97" s="62">
        <v>0</v>
      </c>
      <c r="F97" s="29">
        <f t="shared" si="3"/>
        <v>0</v>
      </c>
    </row>
    <row r="98" spans="1:6" ht="12.75">
      <c r="A98" s="24"/>
      <c r="B98" s="40" t="s">
        <v>141</v>
      </c>
      <c r="C98" s="19" t="s">
        <v>45</v>
      </c>
      <c r="D98" s="63">
        <f>+D99+D100+D101+D102+D103</f>
        <v>63303.2</v>
      </c>
      <c r="E98" s="63">
        <f>+E99+E100+E101+E102+E103</f>
        <v>15466.5</v>
      </c>
      <c r="F98" s="28">
        <f t="shared" si="3"/>
        <v>0.2443241415915783</v>
      </c>
    </row>
    <row r="99" spans="1:6" ht="12.75">
      <c r="A99" s="24"/>
      <c r="B99" s="36" t="s">
        <v>142</v>
      </c>
      <c r="C99" s="20" t="s">
        <v>118</v>
      </c>
      <c r="D99" s="62">
        <v>652.6</v>
      </c>
      <c r="E99" s="62">
        <v>160.8</v>
      </c>
      <c r="F99" s="29">
        <f t="shared" si="3"/>
        <v>0.24639901930738586</v>
      </c>
    </row>
    <row r="100" spans="1:6" ht="12.75">
      <c r="A100" s="24"/>
      <c r="B100" s="36" t="s">
        <v>143</v>
      </c>
      <c r="C100" s="20" t="s">
        <v>119</v>
      </c>
      <c r="D100" s="62">
        <v>35159.1</v>
      </c>
      <c r="E100" s="62">
        <v>9301</v>
      </c>
      <c r="F100" s="29">
        <f t="shared" si="3"/>
        <v>0.26454033237483326</v>
      </c>
    </row>
    <row r="101" spans="1:6" ht="12.75">
      <c r="A101" s="24"/>
      <c r="B101" s="36" t="s">
        <v>144</v>
      </c>
      <c r="C101" s="20" t="s">
        <v>120</v>
      </c>
      <c r="D101" s="62">
        <v>1808.6</v>
      </c>
      <c r="E101" s="62">
        <v>140.6</v>
      </c>
      <c r="F101" s="29">
        <f t="shared" si="3"/>
        <v>0.0777396881565852</v>
      </c>
    </row>
    <row r="102" spans="1:6" ht="12.75">
      <c r="A102" s="24"/>
      <c r="B102" s="36" t="s">
        <v>145</v>
      </c>
      <c r="C102" s="20" t="s">
        <v>121</v>
      </c>
      <c r="D102" s="62">
        <v>9232.4</v>
      </c>
      <c r="E102" s="62">
        <v>1912.2</v>
      </c>
      <c r="F102" s="29">
        <f t="shared" si="3"/>
        <v>0.20711840908106235</v>
      </c>
    </row>
    <row r="103" spans="1:6" ht="12.75">
      <c r="A103" s="24"/>
      <c r="B103" s="36" t="s">
        <v>51</v>
      </c>
      <c r="C103" s="20" t="s">
        <v>146</v>
      </c>
      <c r="D103" s="62">
        <v>16450.5</v>
      </c>
      <c r="E103" s="62">
        <v>3951.9</v>
      </c>
      <c r="F103" s="29">
        <f t="shared" si="3"/>
        <v>0.24022978024984043</v>
      </c>
    </row>
    <row r="104" spans="1:6" ht="12.75">
      <c r="A104" s="24"/>
      <c r="B104" s="41" t="s">
        <v>155</v>
      </c>
      <c r="C104" s="19" t="s">
        <v>156</v>
      </c>
      <c r="D104" s="65">
        <f>+D106+D105</f>
        <v>38897.2</v>
      </c>
      <c r="E104" s="65">
        <f>+E106+E105</f>
        <v>10286.6</v>
      </c>
      <c r="F104" s="28">
        <f t="shared" si="3"/>
        <v>0.26445605339201794</v>
      </c>
    </row>
    <row r="105" spans="1:6" ht="12.75">
      <c r="A105" s="24"/>
      <c r="B105" s="36" t="s">
        <v>164</v>
      </c>
      <c r="C105" s="20" t="s">
        <v>165</v>
      </c>
      <c r="D105" s="64">
        <v>38897.2</v>
      </c>
      <c r="E105" s="64">
        <v>10286.6</v>
      </c>
      <c r="F105" s="29">
        <f t="shared" si="3"/>
        <v>0.26445605339201794</v>
      </c>
    </row>
    <row r="106" spans="1:6" ht="12.75">
      <c r="A106" s="24"/>
      <c r="B106" s="36" t="s">
        <v>157</v>
      </c>
      <c r="C106" s="20" t="s">
        <v>158</v>
      </c>
      <c r="D106" s="64">
        <v>0</v>
      </c>
      <c r="E106" s="64">
        <v>0</v>
      </c>
      <c r="F106" s="29">
        <v>0</v>
      </c>
    </row>
    <row r="107" spans="1:6" ht="12.75">
      <c r="A107" s="24"/>
      <c r="B107" s="41" t="s">
        <v>159</v>
      </c>
      <c r="C107" s="19" t="s">
        <v>161</v>
      </c>
      <c r="D107" s="65">
        <f>+D108</f>
        <v>1500</v>
      </c>
      <c r="E107" s="65">
        <f>+E108</f>
        <v>0</v>
      </c>
      <c r="F107" s="28">
        <f>E107/D107</f>
        <v>0</v>
      </c>
    </row>
    <row r="108" spans="1:6" ht="14.25" customHeight="1">
      <c r="A108" s="24"/>
      <c r="B108" s="36" t="s">
        <v>160</v>
      </c>
      <c r="C108" s="20" t="s">
        <v>162</v>
      </c>
      <c r="D108" s="62">
        <v>1500</v>
      </c>
      <c r="E108" s="62">
        <v>0</v>
      </c>
      <c r="F108" s="29">
        <f>E108/D108</f>
        <v>0</v>
      </c>
    </row>
    <row r="109" spans="1:6" ht="12.75">
      <c r="A109" s="24"/>
      <c r="B109" s="36"/>
      <c r="C109" s="21" t="s">
        <v>122</v>
      </c>
      <c r="D109" s="66">
        <f>+D98+D96+D93+D87+D82+D77+D74+D72+D63+D107+D104</f>
        <v>1027074.3999999998</v>
      </c>
      <c r="E109" s="66">
        <f>+E98+E96+E93+E87+E82+E77+E74+E72+E63+E107+E104</f>
        <v>254595.80000000005</v>
      </c>
      <c r="F109" s="30">
        <f>E109/D109</f>
        <v>0.2478844765286722</v>
      </c>
    </row>
    <row r="110" spans="1:6" ht="13.5" thickBot="1">
      <c r="A110" s="31"/>
      <c r="B110" s="42"/>
      <c r="C110" s="32" t="s">
        <v>123</v>
      </c>
      <c r="D110" s="67">
        <f>+D61-D109</f>
        <v>-8618.39999999979</v>
      </c>
      <c r="E110" s="67">
        <f>+E61-E109</f>
        <v>21420.899999999965</v>
      </c>
      <c r="F110" s="33"/>
    </row>
    <row r="111" spans="2:5" ht="12.75">
      <c r="B111" s="78"/>
      <c r="C111" s="78"/>
      <c r="D111" s="78"/>
      <c r="E111" s="78"/>
    </row>
    <row r="113" spans="2:6" ht="12.75">
      <c r="B113" s="78" t="s">
        <v>163</v>
      </c>
      <c r="C113" s="78"/>
      <c r="D113" s="78"/>
      <c r="E113" s="78"/>
      <c r="F113" s="78"/>
    </row>
    <row r="114" spans="2:6" ht="12.75">
      <c r="B114" s="77"/>
      <c r="C114" s="77"/>
      <c r="D114" s="77"/>
      <c r="E114" s="77"/>
      <c r="F114" s="77"/>
    </row>
    <row r="115" spans="2:6" ht="12.75">
      <c r="B115" s="77"/>
      <c r="C115" s="77"/>
      <c r="D115" s="77"/>
      <c r="E115" s="77"/>
      <c r="F115" s="77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  <row r="119" spans="2:6" ht="12.75">
      <c r="B119" s="77"/>
      <c r="C119" s="77"/>
      <c r="D119" s="77"/>
      <c r="E119" s="77"/>
      <c r="F119" s="77"/>
    </row>
    <row r="120" spans="2:6" ht="12.75">
      <c r="B120" s="77"/>
      <c r="C120" s="77"/>
      <c r="D120" s="77"/>
      <c r="E120" s="77"/>
      <c r="F120" s="77"/>
    </row>
  </sheetData>
  <sheetProtection/>
  <mergeCells count="14">
    <mergeCell ref="B111:E111"/>
    <mergeCell ref="B10:F11"/>
    <mergeCell ref="E13:E14"/>
    <mergeCell ref="F13:F14"/>
    <mergeCell ref="B13:C14"/>
    <mergeCell ref="D13:D14"/>
    <mergeCell ref="B117:F117"/>
    <mergeCell ref="B118:F118"/>
    <mergeCell ref="B119:F119"/>
    <mergeCell ref="B120:F120"/>
    <mergeCell ref="B113:F113"/>
    <mergeCell ref="B114:F114"/>
    <mergeCell ref="B115:F115"/>
    <mergeCell ref="B116:F116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tatyana</cp:lastModifiedBy>
  <cp:lastPrinted>2017-04-12T09:44:33Z</cp:lastPrinted>
  <dcterms:created xsi:type="dcterms:W3CDTF">2000-04-20T02:38:47Z</dcterms:created>
  <dcterms:modified xsi:type="dcterms:W3CDTF">2017-05-15T06:32:28Z</dcterms:modified>
  <cp:category/>
  <cp:version/>
  <cp:contentType/>
  <cp:contentStatus/>
</cp:coreProperties>
</file>