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орма 1" sheetId="1" r:id="rId1"/>
  </sheets>
  <definedNames>
    <definedName name="_xlnm.Print_Area" localSheetId="0">'Форма 1'!$A$1:$F$112</definedName>
  </definedNames>
  <calcPr fullCalcOnLoad="1"/>
</workbook>
</file>

<file path=xl/sharedStrings.xml><?xml version="1.0" encoding="utf-8"?>
<sst xmlns="http://schemas.openxmlformats.org/spreadsheetml/2006/main" count="194" uniqueCount="191">
  <si>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</si>
  <si>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</si>
  <si>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</si>
  <si>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</si>
  <si>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</si>
  <si>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</si>
  <si>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</si>
  <si>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</si>
  <si>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</si>
  <si>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</si>
  <si>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</si>
  <si>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</si>
  <si>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</si>
  <si>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</si>
  <si>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</si>
  <si>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</si>
  <si>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</si>
  <si>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</si>
  <si>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</si>
  <si>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</si>
  <si>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</si>
  <si>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</si>
  <si>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</si>
  <si>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</si>
  <si>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</si>
  <si>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</si>
  <si>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</si>
  <si>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</si>
  <si>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</si>
  <si>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</si>
  <si>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</si>
  <si>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</si>
  <si>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</si>
  <si>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</si>
  <si>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</si>
  <si>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</si>
  <si>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</si>
  <si>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</si>
  <si>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</si>
  <si>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</si>
  <si>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</si>
  <si>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</si>
  <si>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</si>
  <si>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</si>
  <si>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</si>
  <si>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</si>
  <si>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</si>
  <si>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</si>
  <si>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</si>
  <si>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</si>
  <si>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</si>
  <si>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</si>
  <si>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</si>
  <si>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</si>
  <si>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</si>
  <si>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</si>
  <si>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</si>
  <si>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</si>
  <si>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</si>
  <si>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</si>
  <si>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</si>
  <si>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</si>
  <si>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</si>
  <si>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</si>
  <si>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</si>
  <si>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</si>
  <si>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</si>
  <si>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</si>
  <si>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</si>
  <si>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</si>
  <si>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</si>
  <si>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</si>
  <si>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</si>
  <si>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</si>
  <si>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</si>
  <si>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</si>
  <si>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</si>
  <si>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</si>
  <si>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</si>
  <si>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</si>
  <si>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</si>
  <si>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</si>
  <si>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</si>
  <si>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</si>
  <si>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</si>
  <si>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</si>
  <si>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</si>
  <si>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</si>
  <si>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</si>
  <si>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</si>
  <si>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</si>
  <si>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</si>
  <si>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</si>
  <si>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</si>
  <si>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</si>
  <si>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</si>
  <si>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</si>
  <si>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</si>
  <si>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</si>
  <si>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</si>
  <si>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</si>
  <si>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</si>
  <si>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</si>
  <si>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</si>
  <si>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</si>
  <si>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</si>
  <si>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</si>
  <si>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</si>
  <si>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</si>
  <si>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</si>
  <si>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</si>
  <si>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</si>
  <si>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</si>
  <si>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</si>
  <si>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</si>
  <si>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</si>
  <si>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</si>
  <si>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</si>
  <si>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</si>
  <si>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</si>
  <si>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</si>
  <si>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</si>
  <si>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</si>
  <si>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</si>
  <si>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</si>
  <si>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</si>
  <si>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</si>
  <si>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</si>
  <si>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</si>
  <si>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</si>
  <si>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</si>
  <si>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</si>
  <si>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</si>
  <si>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</si>
  <si>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</si>
  <si>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</si>
  <si>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</si>
  <si>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</si>
  <si>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</si>
  <si>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</si>
  <si>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</si>
  <si>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</si>
  <si>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</si>
  <si>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</si>
  <si>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</si>
  <si>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</si>
  <si>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</si>
  <si>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</si>
  <si>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</si>
  <si>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</si>
  <si>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</si>
  <si>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</si>
  <si>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</si>
  <si>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</si>
  <si>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</si>
  <si>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</si>
  <si>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</si>
  <si>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</si>
  <si>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</si>
  <si>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</si>
  <si>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</si>
  <si>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</si>
  <si>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</si>
  <si>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</si>
  <si>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</si>
  <si>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</si>
  <si>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</si>
  <si>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</si>
  <si>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</si>
  <si>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</si>
  <si>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</si>
  <si>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</si>
  <si>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</si>
  <si>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</si>
  <si>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</si>
  <si>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</si>
  <si>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</si>
  <si>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</si>
  <si>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</si>
  <si>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</si>
  <si>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</si>
  <si>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</si>
  <si>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</si>
  <si>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</si>
  <si>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</si>
  <si>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</si>
  <si>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</si>
  <si>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</si>
  <si>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</si>
  <si>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</si>
  <si>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01.06.2016г.           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</si>
</sst>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73" fontId="14" fillId="0" borderId="14" xfId="57" applyNumberFormat="1" applyFont="1" applyFill="1" applyBorder="1" applyAlignment="1">
      <alignment horizontal="center" vertical="center"/>
    </xf>
    <xf numFmtId="173" fontId="4" fillId="0" borderId="14" xfId="57" applyNumberFormat="1" applyFont="1" applyFill="1" applyBorder="1" applyAlignment="1">
      <alignment horizontal="center" vertical="center"/>
    </xf>
    <xf numFmtId="173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73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73" fontId="15" fillId="0" borderId="20" xfId="57" applyNumberFormat="1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4" fillId="0" borderId="10" xfId="57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73" fontId="12" fillId="0" borderId="20" xfId="57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20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184" fontId="14" fillId="0" borderId="10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top" wrapText="1"/>
    </xf>
    <xf numFmtId="184" fontId="14" fillId="0" borderId="12" xfId="0" applyNumberFormat="1" applyFont="1" applyFill="1" applyBorder="1" applyAlignment="1">
      <alignment horizontal="center" vertical="center"/>
    </xf>
    <xf numFmtId="173" fontId="14" fillId="0" borderId="21" xfId="57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84" fontId="1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9"/>
  <sheetViews>
    <sheetView tabSelected="1" view="pageBreakPreview" zoomScaleSheetLayoutView="100" zoomScalePageLayoutView="0" workbookViewId="0" topLeftCell="B1">
      <selection activeCell="E109" sqref="E10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171</v>
      </c>
      <c r="F9" s="3"/>
    </row>
    <row r="10" spans="2:6" ht="14.25" customHeight="1">
      <c r="B10" s="79" t="s">
        <v>190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44"/>
      <c r="B13" s="85" t="s">
        <v>5</v>
      </c>
      <c r="C13" s="86"/>
      <c r="D13" s="81" t="s">
        <v>186</v>
      </c>
      <c r="E13" s="81" t="s">
        <v>55</v>
      </c>
      <c r="F13" s="83" t="s">
        <v>6</v>
      </c>
    </row>
    <row r="14" spans="1:6" ht="25.5" customHeight="1" thickBot="1">
      <c r="A14" s="45"/>
      <c r="B14" s="87"/>
      <c r="C14" s="88"/>
      <c r="D14" s="82"/>
      <c r="E14" s="82"/>
      <c r="F14" s="84"/>
    </row>
    <row r="15" spans="1:6" ht="12.75">
      <c r="A15" s="23"/>
      <c r="B15" s="46" t="s">
        <v>56</v>
      </c>
      <c r="C15" s="14" t="s">
        <v>185</v>
      </c>
      <c r="D15" s="48">
        <f>D16+D20+D22+D25+D32+D39+D41+D43+D46+D47+D48+D19</f>
        <v>195454.7</v>
      </c>
      <c r="E15" s="48">
        <f>E16++E19+E20+E22+E25+E32+E39+E41+E43+E46+E47+E48</f>
        <v>65501.200000000004</v>
      </c>
      <c r="F15" s="47">
        <f aca="true" t="shared" si="0" ref="F15:F45">E15/D15</f>
        <v>0.33512215362434367</v>
      </c>
    </row>
    <row r="16" spans="1:6" ht="12.75">
      <c r="A16" s="23"/>
      <c r="B16" s="37" t="s">
        <v>183</v>
      </c>
      <c r="C16" s="7" t="s">
        <v>180</v>
      </c>
      <c r="D16" s="49">
        <v>103723.7</v>
      </c>
      <c r="E16" s="49">
        <v>32945.4</v>
      </c>
      <c r="F16" s="63">
        <f t="shared" si="0"/>
        <v>0.3176265405109922</v>
      </c>
    </row>
    <row r="17" spans="1:6" ht="12.75" customHeight="1" hidden="1">
      <c r="A17" s="23"/>
      <c r="B17" s="38" t="s">
        <v>7</v>
      </c>
      <c r="C17" s="7" t="s">
        <v>8</v>
      </c>
      <c r="D17" s="49">
        <v>2057</v>
      </c>
      <c r="E17" s="49">
        <v>129.2</v>
      </c>
      <c r="F17" s="63">
        <f t="shared" si="0"/>
        <v>0.06280991735537189</v>
      </c>
    </row>
    <row r="18" spans="1:6" ht="12.75" customHeight="1" hidden="1">
      <c r="A18" s="23"/>
      <c r="B18" s="38" t="s">
        <v>9</v>
      </c>
      <c r="C18" s="7" t="s">
        <v>3</v>
      </c>
      <c r="D18" s="49">
        <v>31531</v>
      </c>
      <c r="E18" s="49">
        <v>6209.1</v>
      </c>
      <c r="F18" s="63">
        <f t="shared" si="0"/>
        <v>0.1969204909454188</v>
      </c>
    </row>
    <row r="19" spans="1:6" ht="13.5" customHeight="1">
      <c r="A19" s="23"/>
      <c r="B19" s="39" t="s">
        <v>182</v>
      </c>
      <c r="C19" s="7" t="s">
        <v>170</v>
      </c>
      <c r="D19" s="49">
        <v>2057</v>
      </c>
      <c r="E19" s="49">
        <v>791.5</v>
      </c>
      <c r="F19" s="63">
        <f t="shared" si="0"/>
        <v>0.3847836655323286</v>
      </c>
    </row>
    <row r="20" spans="1:6" ht="12.75">
      <c r="A20" s="23"/>
      <c r="B20" s="39" t="s">
        <v>181</v>
      </c>
      <c r="C20" s="7" t="s">
        <v>10</v>
      </c>
      <c r="D20" s="49">
        <v>31531</v>
      </c>
      <c r="E20" s="49">
        <v>13942.5</v>
      </c>
      <c r="F20" s="63">
        <f t="shared" si="0"/>
        <v>0.4421838825283055</v>
      </c>
    </row>
    <row r="21" spans="1:6" ht="12.75" customHeight="1" hidden="1">
      <c r="A21" s="23"/>
      <c r="B21" s="38" t="s">
        <v>57</v>
      </c>
      <c r="C21" s="7" t="s">
        <v>11</v>
      </c>
      <c r="D21" s="49">
        <v>19530</v>
      </c>
      <c r="E21" s="49">
        <v>1429.2</v>
      </c>
      <c r="F21" s="63">
        <f t="shared" si="0"/>
        <v>0.07317972350230414</v>
      </c>
    </row>
    <row r="22" spans="1:6" ht="12.75">
      <c r="A22" s="23"/>
      <c r="B22" s="38" t="s">
        <v>12</v>
      </c>
      <c r="C22" s="7" t="s">
        <v>13</v>
      </c>
      <c r="D22" s="49">
        <v>20904</v>
      </c>
      <c r="E22" s="49">
        <v>2824.5</v>
      </c>
      <c r="F22" s="63">
        <f t="shared" si="0"/>
        <v>0.13511768082663606</v>
      </c>
    </row>
    <row r="23" spans="1:6" ht="12.75" customHeight="1" hidden="1">
      <c r="A23" s="23"/>
      <c r="B23" s="38" t="s">
        <v>58</v>
      </c>
      <c r="C23" s="8" t="s">
        <v>4</v>
      </c>
      <c r="D23" s="49">
        <v>0</v>
      </c>
      <c r="E23" s="49">
        <v>0</v>
      </c>
      <c r="F23" s="63" t="e">
        <f t="shared" si="0"/>
        <v>#DIV/0!</v>
      </c>
    </row>
    <row r="24" spans="1:6" ht="12.75" customHeight="1" hidden="1">
      <c r="A24" s="23"/>
      <c r="B24" s="38" t="s">
        <v>59</v>
      </c>
      <c r="C24" s="8" t="s">
        <v>14</v>
      </c>
      <c r="D24" s="49">
        <v>3200</v>
      </c>
      <c r="E24" s="49">
        <v>15.2</v>
      </c>
      <c r="F24" s="63">
        <f t="shared" si="0"/>
        <v>0.00475</v>
      </c>
    </row>
    <row r="25" spans="1:6" ht="12.75">
      <c r="A25" s="23"/>
      <c r="B25" s="38" t="s">
        <v>15</v>
      </c>
      <c r="C25" s="7" t="s">
        <v>16</v>
      </c>
      <c r="D25" s="49">
        <v>10160</v>
      </c>
      <c r="E25" s="49">
        <v>4845</v>
      </c>
      <c r="F25" s="63">
        <f t="shared" si="0"/>
        <v>0.47687007874015747</v>
      </c>
    </row>
    <row r="26" spans="1:6" ht="25.5" customHeight="1" hidden="1">
      <c r="A26" s="23"/>
      <c r="B26" s="38" t="s">
        <v>60</v>
      </c>
      <c r="C26" s="7" t="s">
        <v>17</v>
      </c>
      <c r="D26" s="49">
        <v>4040</v>
      </c>
      <c r="E26" s="49">
        <v>388</v>
      </c>
      <c r="F26" s="47">
        <f t="shared" si="0"/>
        <v>0.09603960396039604</v>
      </c>
    </row>
    <row r="27" spans="1:6" ht="12.75" customHeight="1" hidden="1">
      <c r="A27" s="23"/>
      <c r="B27" s="38" t="s">
        <v>53</v>
      </c>
      <c r="C27" s="7" t="s">
        <v>52</v>
      </c>
      <c r="D27" s="49">
        <v>0</v>
      </c>
      <c r="E27" s="49">
        <v>280.9</v>
      </c>
      <c r="F27" s="47" t="e">
        <f t="shared" si="0"/>
        <v>#DIV/0!</v>
      </c>
    </row>
    <row r="28" spans="1:6" ht="25.5" customHeight="1" hidden="1">
      <c r="A28" s="23"/>
      <c r="B28" s="40" t="s">
        <v>61</v>
      </c>
      <c r="C28" s="7" t="s">
        <v>62</v>
      </c>
      <c r="D28" s="49">
        <v>736519.6</v>
      </c>
      <c r="E28" s="49">
        <v>76958.6</v>
      </c>
      <c r="F28" s="47">
        <f t="shared" si="0"/>
        <v>0.10448954786810834</v>
      </c>
    </row>
    <row r="29" spans="1:6" ht="28.5" customHeight="1" hidden="1">
      <c r="A29" s="23"/>
      <c r="B29" s="40" t="s">
        <v>63</v>
      </c>
      <c r="C29" s="9" t="s">
        <v>64</v>
      </c>
      <c r="D29" s="49">
        <v>0</v>
      </c>
      <c r="E29" s="49">
        <v>0</v>
      </c>
      <c r="F29" s="47" t="e">
        <f t="shared" si="0"/>
        <v>#DIV/0!</v>
      </c>
    </row>
    <row r="30" spans="1:6" ht="12.75" hidden="1">
      <c r="A30" s="23"/>
      <c r="B30" s="38" t="s">
        <v>65</v>
      </c>
      <c r="C30" s="15" t="s">
        <v>66</v>
      </c>
      <c r="D30" s="49"/>
      <c r="E30" s="49"/>
      <c r="F30" s="47" t="e">
        <f t="shared" si="0"/>
        <v>#DIV/0!</v>
      </c>
    </row>
    <row r="31" spans="1:6" ht="12.75" hidden="1">
      <c r="A31" s="23"/>
      <c r="B31" s="38" t="s">
        <v>67</v>
      </c>
      <c r="C31" s="7" t="s">
        <v>68</v>
      </c>
      <c r="D31" s="49"/>
      <c r="E31" s="49"/>
      <c r="F31" s="47" t="e">
        <f t="shared" si="0"/>
        <v>#DIV/0!</v>
      </c>
    </row>
    <row r="32" spans="1:6" ht="12.75" customHeight="1">
      <c r="A32" s="23"/>
      <c r="B32" s="38" t="s">
        <v>18</v>
      </c>
      <c r="C32" s="7" t="s">
        <v>69</v>
      </c>
      <c r="D32" s="49">
        <v>19530</v>
      </c>
      <c r="E32" s="49">
        <v>7306.8</v>
      </c>
      <c r="F32" s="63">
        <f t="shared" si="0"/>
        <v>0.3741321044546851</v>
      </c>
    </row>
    <row r="33" spans="1:6" ht="25.5" hidden="1">
      <c r="A33" s="23"/>
      <c r="B33" s="38" t="s">
        <v>19</v>
      </c>
      <c r="C33" s="7" t="s">
        <v>20</v>
      </c>
      <c r="D33" s="49"/>
      <c r="E33" s="49"/>
      <c r="F33" s="63" t="e">
        <f t="shared" si="0"/>
        <v>#DIV/0!</v>
      </c>
    </row>
    <row r="34" spans="1:6" s="2" customFormat="1" ht="12.75" hidden="1">
      <c r="A34" s="24"/>
      <c r="B34" s="38" t="s">
        <v>83</v>
      </c>
      <c r="C34" s="13" t="s">
        <v>100</v>
      </c>
      <c r="D34" s="49"/>
      <c r="E34" s="49"/>
      <c r="F34" s="63" t="e">
        <f t="shared" si="0"/>
        <v>#DIV/0!</v>
      </c>
    </row>
    <row r="35" spans="1:6" s="2" customFormat="1" ht="12.75" hidden="1">
      <c r="A35" s="24"/>
      <c r="B35" s="38" t="s">
        <v>103</v>
      </c>
      <c r="C35" s="13" t="s">
        <v>104</v>
      </c>
      <c r="D35" s="49"/>
      <c r="E35" s="49"/>
      <c r="F35" s="63" t="e">
        <f t="shared" si="0"/>
        <v>#DIV/0!</v>
      </c>
    </row>
    <row r="36" spans="1:6" s="2" customFormat="1" ht="12.75" hidden="1">
      <c r="A36" s="24"/>
      <c r="B36" s="38" t="s">
        <v>82</v>
      </c>
      <c r="C36" s="7" t="s">
        <v>89</v>
      </c>
      <c r="D36" s="49"/>
      <c r="E36" s="49"/>
      <c r="F36" s="63" t="e">
        <f t="shared" si="0"/>
        <v>#DIV/0!</v>
      </c>
    </row>
    <row r="37" spans="1:6" ht="12.75" hidden="1">
      <c r="A37" s="23"/>
      <c r="B37" s="41" t="s">
        <v>99</v>
      </c>
      <c r="C37" s="7" t="s">
        <v>90</v>
      </c>
      <c r="D37" s="49"/>
      <c r="E37" s="49"/>
      <c r="F37" s="63" t="e">
        <f t="shared" si="0"/>
        <v>#DIV/0!</v>
      </c>
    </row>
    <row r="38" spans="1:6" s="4" customFormat="1" ht="12.75" hidden="1">
      <c r="A38" s="25"/>
      <c r="B38" s="41" t="s">
        <v>99</v>
      </c>
      <c r="C38" s="7" t="s">
        <v>91</v>
      </c>
      <c r="D38" s="49"/>
      <c r="E38" s="49"/>
      <c r="F38" s="63" t="e">
        <f t="shared" si="0"/>
        <v>#DIV/0!</v>
      </c>
    </row>
    <row r="39" spans="1:6" s="4" customFormat="1" ht="14.25" customHeight="1">
      <c r="A39" s="25"/>
      <c r="B39" s="42" t="s">
        <v>184</v>
      </c>
      <c r="C39" s="7" t="s">
        <v>21</v>
      </c>
      <c r="D39" s="49">
        <v>109</v>
      </c>
      <c r="E39" s="49">
        <v>719.4</v>
      </c>
      <c r="F39" s="63">
        <f t="shared" si="0"/>
        <v>6.6</v>
      </c>
    </row>
    <row r="40" spans="1:6" s="4" customFormat="1" ht="12.75" hidden="1">
      <c r="A40" s="25"/>
      <c r="B40" s="38" t="s">
        <v>22</v>
      </c>
      <c r="C40" s="7" t="s">
        <v>23</v>
      </c>
      <c r="D40" s="49"/>
      <c r="E40" s="49"/>
      <c r="F40" s="63" t="e">
        <f t="shared" si="0"/>
        <v>#DIV/0!</v>
      </c>
    </row>
    <row r="41" spans="1:6" ht="25.5">
      <c r="A41" s="23"/>
      <c r="B41" s="43" t="s">
        <v>71</v>
      </c>
      <c r="C41" s="10" t="s">
        <v>72</v>
      </c>
      <c r="D41" s="50">
        <v>0</v>
      </c>
      <c r="E41" s="50">
        <v>0</v>
      </c>
      <c r="F41" s="63" t="s">
        <v>187</v>
      </c>
    </row>
    <row r="42" spans="1:6" ht="25.5" hidden="1">
      <c r="A42" s="23"/>
      <c r="B42" s="43" t="s">
        <v>70</v>
      </c>
      <c r="C42" s="10" t="s">
        <v>73</v>
      </c>
      <c r="D42" s="50"/>
      <c r="E42" s="49"/>
      <c r="F42" s="63" t="e">
        <f t="shared" si="0"/>
        <v>#DIV/0!</v>
      </c>
    </row>
    <row r="43" spans="1:6" ht="12.75" customHeight="1">
      <c r="A43" s="23"/>
      <c r="B43" s="38" t="s">
        <v>24</v>
      </c>
      <c r="C43" s="7" t="s">
        <v>25</v>
      </c>
      <c r="D43" s="49">
        <v>3400</v>
      </c>
      <c r="E43" s="49">
        <v>594.7</v>
      </c>
      <c r="F43" s="63">
        <f t="shared" si="0"/>
        <v>0.17491176470588238</v>
      </c>
    </row>
    <row r="44" spans="1:6" ht="12.75" hidden="1">
      <c r="A44" s="23"/>
      <c r="B44" s="38"/>
      <c r="C44" s="7" t="s">
        <v>84</v>
      </c>
      <c r="D44" s="49"/>
      <c r="E44" s="49"/>
      <c r="F44" s="47" t="e">
        <f t="shared" si="0"/>
        <v>#DIV/0!</v>
      </c>
    </row>
    <row r="45" spans="1:6" ht="12.75" hidden="1">
      <c r="A45" s="23"/>
      <c r="B45" s="38"/>
      <c r="C45" s="7" t="s">
        <v>85</v>
      </c>
      <c r="D45" s="49"/>
      <c r="E45" s="49"/>
      <c r="F45" s="47" t="e">
        <f t="shared" si="0"/>
        <v>#DIV/0!</v>
      </c>
    </row>
    <row r="46" spans="1:6" ht="12.75">
      <c r="A46" s="23"/>
      <c r="B46" s="38" t="s">
        <v>74</v>
      </c>
      <c r="C46" s="7" t="s">
        <v>75</v>
      </c>
      <c r="D46" s="49">
        <v>0</v>
      </c>
      <c r="E46" s="49">
        <v>0</v>
      </c>
      <c r="F46" s="63">
        <v>0</v>
      </c>
    </row>
    <row r="47" spans="1:6" ht="12.75">
      <c r="A47" s="23"/>
      <c r="B47" s="38" t="s">
        <v>26</v>
      </c>
      <c r="C47" s="7" t="s">
        <v>27</v>
      </c>
      <c r="D47" s="49">
        <v>4040</v>
      </c>
      <c r="E47" s="49">
        <v>1419.8</v>
      </c>
      <c r="F47" s="63">
        <f aca="true" t="shared" si="1" ref="F47:F61">E47/D47</f>
        <v>0.3514356435643564</v>
      </c>
    </row>
    <row r="48" spans="1:6" ht="13.5" customHeight="1">
      <c r="A48" s="23"/>
      <c r="B48" s="38" t="s">
        <v>54</v>
      </c>
      <c r="C48" s="7" t="s">
        <v>101</v>
      </c>
      <c r="D48" s="49">
        <v>0</v>
      </c>
      <c r="E48" s="49">
        <v>111.6</v>
      </c>
      <c r="F48" s="63" t="s">
        <v>187</v>
      </c>
    </row>
    <row r="49" spans="1:6" ht="25.5" customHeight="1">
      <c r="A49" s="23"/>
      <c r="B49" s="36" t="s">
        <v>28</v>
      </c>
      <c r="C49" s="18" t="s">
        <v>178</v>
      </c>
      <c r="D49" s="51">
        <v>794345.2</v>
      </c>
      <c r="E49" s="51">
        <v>283845.2</v>
      </c>
      <c r="F49" s="47">
        <f t="shared" si="1"/>
        <v>0.3573323033864874</v>
      </c>
    </row>
    <row r="50" spans="1:6" ht="25.5" hidden="1">
      <c r="A50" s="23"/>
      <c r="B50" s="36" t="s">
        <v>28</v>
      </c>
      <c r="C50" s="18" t="s">
        <v>29</v>
      </c>
      <c r="D50" s="51"/>
      <c r="E50" s="51"/>
      <c r="F50" s="47" t="e">
        <f t="shared" si="1"/>
        <v>#DIV/0!</v>
      </c>
    </row>
    <row r="51" spans="1:6" ht="12.75" hidden="1">
      <c r="A51" s="23"/>
      <c r="B51" s="38" t="s">
        <v>30</v>
      </c>
      <c r="C51" s="7" t="s">
        <v>31</v>
      </c>
      <c r="D51" s="49"/>
      <c r="E51" s="49"/>
      <c r="F51" s="47" t="e">
        <f t="shared" si="1"/>
        <v>#DIV/0!</v>
      </c>
    </row>
    <row r="52" spans="1:6" ht="12.75" hidden="1">
      <c r="A52" s="23"/>
      <c r="B52" s="38" t="s">
        <v>76</v>
      </c>
      <c r="C52" s="7" t="s">
        <v>32</v>
      </c>
      <c r="D52" s="49"/>
      <c r="E52" s="49"/>
      <c r="F52" s="47" t="e">
        <f t="shared" si="1"/>
        <v>#DIV/0!</v>
      </c>
    </row>
    <row r="53" spans="1:6" ht="25.5" hidden="1">
      <c r="A53" s="23"/>
      <c r="B53" s="38" t="s">
        <v>95</v>
      </c>
      <c r="C53" s="7" t="s">
        <v>96</v>
      </c>
      <c r="D53" s="49"/>
      <c r="E53" s="49"/>
      <c r="F53" s="47" t="e">
        <f t="shared" si="1"/>
        <v>#DIV/0!</v>
      </c>
    </row>
    <row r="54" spans="1:6" ht="25.5" hidden="1">
      <c r="A54" s="23"/>
      <c r="B54" s="38" t="s">
        <v>33</v>
      </c>
      <c r="C54" s="7" t="s">
        <v>77</v>
      </c>
      <c r="D54" s="49"/>
      <c r="E54" s="49"/>
      <c r="F54" s="47" t="e">
        <f t="shared" si="1"/>
        <v>#DIV/0!</v>
      </c>
    </row>
    <row r="55" spans="1:6" ht="12.75" customHeight="1" hidden="1">
      <c r="A55" s="23"/>
      <c r="B55" s="38" t="s">
        <v>98</v>
      </c>
      <c r="C55" s="7" t="s">
        <v>97</v>
      </c>
      <c r="D55" s="49"/>
      <c r="E55" s="49"/>
      <c r="F55" s="47" t="e">
        <f t="shared" si="1"/>
        <v>#DIV/0!</v>
      </c>
    </row>
    <row r="56" spans="1:6" ht="12.75" customHeight="1" hidden="1">
      <c r="A56" s="23"/>
      <c r="B56" s="38" t="s">
        <v>86</v>
      </c>
      <c r="C56" s="7" t="s">
        <v>34</v>
      </c>
      <c r="D56" s="49"/>
      <c r="E56" s="49"/>
      <c r="F56" s="47" t="e">
        <f t="shared" si="1"/>
        <v>#DIV/0!</v>
      </c>
    </row>
    <row r="57" spans="1:6" ht="12.75" hidden="1">
      <c r="A57" s="23"/>
      <c r="B57" s="38" t="s">
        <v>87</v>
      </c>
      <c r="C57" s="7" t="s">
        <v>88</v>
      </c>
      <c r="D57" s="49"/>
      <c r="E57" s="49"/>
      <c r="F57" s="47" t="e">
        <f t="shared" si="1"/>
        <v>#DIV/0!</v>
      </c>
    </row>
    <row r="58" spans="1:6" ht="12.75" hidden="1">
      <c r="A58" s="23"/>
      <c r="B58" s="38" t="s">
        <v>105</v>
      </c>
      <c r="C58" s="7" t="s">
        <v>106</v>
      </c>
      <c r="D58" s="49"/>
      <c r="E58" s="49"/>
      <c r="F58" s="47" t="e">
        <f t="shared" si="1"/>
        <v>#DIV/0!</v>
      </c>
    </row>
    <row r="59" spans="1:6" ht="12.75" hidden="1">
      <c r="A59" s="23"/>
      <c r="B59" s="38" t="s">
        <v>78</v>
      </c>
      <c r="C59" s="7" t="s">
        <v>79</v>
      </c>
      <c r="D59" s="49"/>
      <c r="E59" s="49"/>
      <c r="F59" s="47" t="e">
        <f t="shared" si="1"/>
        <v>#DIV/0!</v>
      </c>
    </row>
    <row r="60" spans="1:6" ht="12.75">
      <c r="A60" s="23"/>
      <c r="B60" s="36" t="s">
        <v>179</v>
      </c>
      <c r="C60" s="18" t="s">
        <v>102</v>
      </c>
      <c r="D60" s="51">
        <v>0</v>
      </c>
      <c r="E60" s="51">
        <v>-40.1</v>
      </c>
      <c r="F60" s="47">
        <v>0</v>
      </c>
    </row>
    <row r="61" spans="1:6" ht="12.75">
      <c r="A61" s="23"/>
      <c r="B61" s="32"/>
      <c r="C61" s="12" t="s">
        <v>1</v>
      </c>
      <c r="D61" s="51">
        <f>D15+D49+D60</f>
        <v>989799.8999999999</v>
      </c>
      <c r="E61" s="51">
        <f>E15+E49+E60</f>
        <v>349306.30000000005</v>
      </c>
      <c r="F61" s="47">
        <f t="shared" si="1"/>
        <v>0.3529059762483307</v>
      </c>
    </row>
    <row r="62" spans="1:6" ht="18" customHeight="1">
      <c r="A62" s="23"/>
      <c r="B62" s="32"/>
      <c r="C62" s="11" t="s">
        <v>130</v>
      </c>
      <c r="D62" s="52"/>
      <c r="E62" s="53"/>
      <c r="F62" s="26"/>
    </row>
    <row r="63" spans="1:6" s="67" customFormat="1" ht="13.5">
      <c r="A63" s="64"/>
      <c r="B63" s="65" t="s">
        <v>35</v>
      </c>
      <c r="C63" s="66" t="s">
        <v>107</v>
      </c>
      <c r="D63" s="52">
        <f>+D64+D65+D66+D67+D68+D69+D70+D71</f>
        <v>56957.8</v>
      </c>
      <c r="E63" s="52">
        <f>+E64+E65+E66+E67+E68+E69+E70+E71</f>
        <v>18168.9</v>
      </c>
      <c r="F63" s="26">
        <f aca="true" t="shared" si="2" ref="F63:F68">E63/D63</f>
        <v>0.31898879521329826</v>
      </c>
    </row>
    <row r="64" spans="1:6" ht="25.5">
      <c r="A64" s="23"/>
      <c r="B64" s="60" t="s">
        <v>131</v>
      </c>
      <c r="C64" s="61" t="s">
        <v>177</v>
      </c>
      <c r="D64" s="58">
        <v>1127.1</v>
      </c>
      <c r="E64" s="58">
        <v>401.5</v>
      </c>
      <c r="F64" s="59">
        <f t="shared" si="2"/>
        <v>0.3562239375388165</v>
      </c>
    </row>
    <row r="65" spans="1:6" ht="26.25" customHeight="1">
      <c r="A65" s="23"/>
      <c r="B65" s="60" t="s">
        <v>126</v>
      </c>
      <c r="C65" s="19" t="s">
        <v>174</v>
      </c>
      <c r="D65" s="58">
        <v>4547.9</v>
      </c>
      <c r="E65" s="58">
        <v>933</v>
      </c>
      <c r="F65" s="59">
        <f t="shared" si="2"/>
        <v>0.20514962949932938</v>
      </c>
    </row>
    <row r="66" spans="1:6" ht="38.25">
      <c r="A66" s="23"/>
      <c r="B66" s="33" t="s">
        <v>48</v>
      </c>
      <c r="C66" s="19" t="s">
        <v>132</v>
      </c>
      <c r="D66" s="54">
        <v>25307.7</v>
      </c>
      <c r="E66" s="54">
        <v>8591.6</v>
      </c>
      <c r="F66" s="27">
        <f t="shared" si="2"/>
        <v>0.3394856110985984</v>
      </c>
    </row>
    <row r="67" spans="1:6" ht="12.75">
      <c r="A67" s="23"/>
      <c r="B67" s="60" t="s">
        <v>188</v>
      </c>
      <c r="C67" s="19" t="s">
        <v>189</v>
      </c>
      <c r="D67" s="54">
        <v>6.3</v>
      </c>
      <c r="E67" s="54">
        <v>0</v>
      </c>
      <c r="F67" s="27">
        <f t="shared" si="2"/>
        <v>0</v>
      </c>
    </row>
    <row r="68" spans="1:6" s="21" customFormat="1" ht="25.5">
      <c r="A68" s="62"/>
      <c r="B68" s="60" t="s">
        <v>127</v>
      </c>
      <c r="C68" s="61" t="s">
        <v>176</v>
      </c>
      <c r="D68" s="58">
        <v>9370.8</v>
      </c>
      <c r="E68" s="58">
        <v>3409.5</v>
      </c>
      <c r="F68" s="59">
        <f t="shared" si="2"/>
        <v>0.3638430016647458</v>
      </c>
    </row>
    <row r="69" spans="1:6" ht="12.75">
      <c r="A69" s="23"/>
      <c r="B69" s="60" t="s">
        <v>128</v>
      </c>
      <c r="C69" s="61" t="s">
        <v>175</v>
      </c>
      <c r="D69" s="58">
        <v>0</v>
      </c>
      <c r="E69" s="58">
        <v>0</v>
      </c>
      <c r="F69" s="59">
        <v>0</v>
      </c>
    </row>
    <row r="70" spans="1:6" ht="12.75">
      <c r="A70" s="23"/>
      <c r="B70" s="60" t="s">
        <v>129</v>
      </c>
      <c r="C70" s="22" t="s">
        <v>108</v>
      </c>
      <c r="D70" s="58">
        <v>2707.9</v>
      </c>
      <c r="E70" s="58">
        <v>0</v>
      </c>
      <c r="F70" s="59">
        <f aca="true" t="shared" si="3" ref="F70:F104">E70/D70</f>
        <v>0</v>
      </c>
    </row>
    <row r="71" spans="1:6" ht="12.75">
      <c r="A71" s="23"/>
      <c r="B71" s="33" t="s">
        <v>149</v>
      </c>
      <c r="C71" s="19" t="s">
        <v>109</v>
      </c>
      <c r="D71" s="54">
        <v>13890.1</v>
      </c>
      <c r="E71" s="54">
        <v>4833.3</v>
      </c>
      <c r="F71" s="27">
        <f t="shared" si="3"/>
        <v>0.34796725725516736</v>
      </c>
    </row>
    <row r="72" spans="1:6" s="67" customFormat="1" ht="13.5">
      <c r="A72" s="64"/>
      <c r="B72" s="68" t="s">
        <v>80</v>
      </c>
      <c r="C72" s="66" t="s">
        <v>81</v>
      </c>
      <c r="D72" s="69">
        <f>+D73</f>
        <v>632.1</v>
      </c>
      <c r="E72" s="69">
        <f>+E73</f>
        <v>206.6</v>
      </c>
      <c r="F72" s="26">
        <f t="shared" si="3"/>
        <v>0.32684701787691817</v>
      </c>
    </row>
    <row r="73" spans="1:6" ht="12.75">
      <c r="A73" s="23"/>
      <c r="B73" s="33" t="s">
        <v>92</v>
      </c>
      <c r="C73" s="19" t="s">
        <v>110</v>
      </c>
      <c r="D73" s="54">
        <v>632.1</v>
      </c>
      <c r="E73" s="54">
        <v>206.6</v>
      </c>
      <c r="F73" s="27">
        <f t="shared" si="3"/>
        <v>0.32684701787691817</v>
      </c>
    </row>
    <row r="74" spans="1:6" s="67" customFormat="1" ht="13.5">
      <c r="A74" s="64"/>
      <c r="B74" s="70" t="s">
        <v>36</v>
      </c>
      <c r="C74" s="66" t="s">
        <v>173</v>
      </c>
      <c r="D74" s="71">
        <f>+D75+D76</f>
        <v>3045.5</v>
      </c>
      <c r="E74" s="71">
        <f>+E75+E76</f>
        <v>994.5</v>
      </c>
      <c r="F74" s="72">
        <f t="shared" si="3"/>
        <v>0.32654736496470205</v>
      </c>
    </row>
    <row r="75" spans="1:6" ht="25.5">
      <c r="A75" s="23"/>
      <c r="B75" s="33" t="s">
        <v>151</v>
      </c>
      <c r="C75" s="19" t="s">
        <v>150</v>
      </c>
      <c r="D75" s="54">
        <v>1607.3</v>
      </c>
      <c r="E75" s="54">
        <v>501.3</v>
      </c>
      <c r="F75" s="27">
        <f t="shared" si="3"/>
        <v>0.31188950413737326</v>
      </c>
    </row>
    <row r="76" spans="1:6" ht="12.75">
      <c r="A76" s="23"/>
      <c r="B76" s="33" t="s">
        <v>133</v>
      </c>
      <c r="C76" s="19" t="s">
        <v>111</v>
      </c>
      <c r="D76" s="54">
        <v>1438.2</v>
      </c>
      <c r="E76" s="54">
        <v>493.2</v>
      </c>
      <c r="F76" s="27">
        <f t="shared" si="3"/>
        <v>0.3429286608260325</v>
      </c>
    </row>
    <row r="77" spans="1:6" s="67" customFormat="1" ht="13.5">
      <c r="A77" s="64">
        <v>79</v>
      </c>
      <c r="B77" s="73" t="s">
        <v>37</v>
      </c>
      <c r="C77" s="66" t="s">
        <v>47</v>
      </c>
      <c r="D77" s="69">
        <f>+D78+D79+D81+D80</f>
        <v>60306.100000000006</v>
      </c>
      <c r="E77" s="69">
        <f>+E78+E79+E81+E80</f>
        <v>9280.3</v>
      </c>
      <c r="F77" s="26">
        <f t="shared" si="3"/>
        <v>0.15388658858722415</v>
      </c>
    </row>
    <row r="78" spans="1:6" ht="12.75">
      <c r="A78" s="23">
        <v>80</v>
      </c>
      <c r="B78" s="34" t="s">
        <v>134</v>
      </c>
      <c r="C78" s="19" t="s">
        <v>112</v>
      </c>
      <c r="D78" s="54">
        <v>200.4</v>
      </c>
      <c r="E78" s="54">
        <v>0</v>
      </c>
      <c r="F78" s="27">
        <f t="shared" si="3"/>
        <v>0</v>
      </c>
    </row>
    <row r="79" spans="1:6" ht="12.75">
      <c r="A79" s="23">
        <v>82</v>
      </c>
      <c r="B79" s="34" t="s">
        <v>38</v>
      </c>
      <c r="C79" s="19" t="s">
        <v>113</v>
      </c>
      <c r="D79" s="54">
        <v>16903.4</v>
      </c>
      <c r="E79" s="54">
        <v>2773.4</v>
      </c>
      <c r="F79" s="27">
        <f t="shared" si="3"/>
        <v>0.16407350000591597</v>
      </c>
    </row>
    <row r="80" spans="1:6" ht="12.75">
      <c r="A80" s="23"/>
      <c r="B80" s="34" t="s">
        <v>168</v>
      </c>
      <c r="C80" s="19" t="s">
        <v>169</v>
      </c>
      <c r="D80" s="54">
        <v>39977.8</v>
      </c>
      <c r="E80" s="54">
        <v>5414.6</v>
      </c>
      <c r="F80" s="27">
        <f t="shared" si="3"/>
        <v>0.13544016929395813</v>
      </c>
    </row>
    <row r="81" spans="1:6" ht="18" customHeight="1">
      <c r="A81" s="23"/>
      <c r="B81" s="33" t="s">
        <v>93</v>
      </c>
      <c r="C81" s="19" t="s">
        <v>49</v>
      </c>
      <c r="D81" s="54">
        <v>3224.5</v>
      </c>
      <c r="E81" s="54">
        <v>1092.3</v>
      </c>
      <c r="F81" s="27">
        <f t="shared" si="3"/>
        <v>0.3387501938285005</v>
      </c>
    </row>
    <row r="82" spans="1:6" s="67" customFormat="1" ht="13.5">
      <c r="A82" s="64"/>
      <c r="B82" s="74" t="s">
        <v>39</v>
      </c>
      <c r="C82" s="66" t="s">
        <v>0</v>
      </c>
      <c r="D82" s="69">
        <f>+D83+D84+D85+D86</f>
        <v>80564.7</v>
      </c>
      <c r="E82" s="69">
        <f>+E83+E84+E85+E86</f>
        <v>13083.3</v>
      </c>
      <c r="F82" s="26">
        <f t="shared" si="3"/>
        <v>0.16239494468421034</v>
      </c>
    </row>
    <row r="83" spans="1:6" ht="12.75">
      <c r="A83" s="23"/>
      <c r="B83" s="33" t="s">
        <v>40</v>
      </c>
      <c r="C83" s="19" t="s">
        <v>114</v>
      </c>
      <c r="D83" s="54">
        <v>33696.8</v>
      </c>
      <c r="E83" s="54">
        <v>3976.3</v>
      </c>
      <c r="F83" s="27">
        <f t="shared" si="3"/>
        <v>0.11800230288929513</v>
      </c>
    </row>
    <row r="84" spans="1:6" ht="12.75">
      <c r="A84" s="23"/>
      <c r="B84" s="33" t="s">
        <v>41</v>
      </c>
      <c r="C84" s="19" t="s">
        <v>115</v>
      </c>
      <c r="D84" s="54">
        <v>11493.6</v>
      </c>
      <c r="E84" s="54">
        <v>739.8</v>
      </c>
      <c r="F84" s="27">
        <f t="shared" si="3"/>
        <v>0.06436625600334098</v>
      </c>
    </row>
    <row r="85" spans="1:6" ht="12.75">
      <c r="A85" s="23"/>
      <c r="B85" s="33" t="s">
        <v>152</v>
      </c>
      <c r="C85" s="19" t="s">
        <v>153</v>
      </c>
      <c r="D85" s="55">
        <v>16961.6</v>
      </c>
      <c r="E85" s="54">
        <v>4325.2</v>
      </c>
      <c r="F85" s="27">
        <f t="shared" si="3"/>
        <v>0.25499952834638245</v>
      </c>
    </row>
    <row r="86" spans="1:6" ht="14.25" customHeight="1">
      <c r="A86" s="23"/>
      <c r="B86" s="33" t="s">
        <v>94</v>
      </c>
      <c r="C86" s="19" t="s">
        <v>135</v>
      </c>
      <c r="D86" s="54">
        <v>18412.7</v>
      </c>
      <c r="E86" s="54">
        <v>4042</v>
      </c>
      <c r="F86" s="27">
        <f t="shared" si="3"/>
        <v>0.21952239486875905</v>
      </c>
    </row>
    <row r="87" spans="1:6" s="67" customFormat="1" ht="13.5">
      <c r="A87" s="64"/>
      <c r="B87" s="74" t="s">
        <v>42</v>
      </c>
      <c r="C87" s="66" t="s">
        <v>2</v>
      </c>
      <c r="D87" s="69">
        <f>+D88+D89+D90+D91</f>
        <v>657309.3</v>
      </c>
      <c r="E87" s="69">
        <f>+E88+E89+E90+E91</f>
        <v>230972.69999999998</v>
      </c>
      <c r="F87" s="28">
        <f t="shared" si="3"/>
        <v>0.3513911943737902</v>
      </c>
    </row>
    <row r="88" spans="1:6" ht="12.75">
      <c r="A88" s="23"/>
      <c r="B88" s="33" t="s">
        <v>136</v>
      </c>
      <c r="C88" s="19" t="s">
        <v>116</v>
      </c>
      <c r="D88" s="54">
        <v>252146.5</v>
      </c>
      <c r="E88" s="54">
        <v>97020.4</v>
      </c>
      <c r="F88" s="27">
        <f t="shared" si="3"/>
        <v>0.38477789697655923</v>
      </c>
    </row>
    <row r="89" spans="1:6" ht="12.75">
      <c r="A89" s="23"/>
      <c r="B89" s="33" t="s">
        <v>137</v>
      </c>
      <c r="C89" s="19" t="s">
        <v>117</v>
      </c>
      <c r="D89" s="54">
        <v>328290.3</v>
      </c>
      <c r="E89" s="54">
        <v>116476</v>
      </c>
      <c r="F89" s="27">
        <f t="shared" si="3"/>
        <v>0.3547957402335677</v>
      </c>
    </row>
    <row r="90" spans="1:6" ht="12.75">
      <c r="A90" s="23"/>
      <c r="B90" s="33" t="s">
        <v>138</v>
      </c>
      <c r="C90" s="19" t="s">
        <v>139</v>
      </c>
      <c r="D90" s="54">
        <v>40622.2</v>
      </c>
      <c r="E90" s="54">
        <v>4078.4</v>
      </c>
      <c r="F90" s="27">
        <f t="shared" si="3"/>
        <v>0.10039830437544003</v>
      </c>
    </row>
    <row r="91" spans="1:6" ht="12.75">
      <c r="A91" s="23"/>
      <c r="B91" s="33" t="s">
        <v>50</v>
      </c>
      <c r="C91" s="19" t="s">
        <v>118</v>
      </c>
      <c r="D91" s="54">
        <v>36250.3</v>
      </c>
      <c r="E91" s="54">
        <v>13397.9</v>
      </c>
      <c r="F91" s="27">
        <f t="shared" si="3"/>
        <v>0.36959418266883304</v>
      </c>
    </row>
    <row r="92" spans="1:6" s="67" customFormat="1" ht="13.5">
      <c r="A92" s="64"/>
      <c r="B92" s="70" t="s">
        <v>43</v>
      </c>
      <c r="C92" s="66" t="s">
        <v>172</v>
      </c>
      <c r="D92" s="71">
        <f>+D93+D94</f>
        <v>46438.5</v>
      </c>
      <c r="E92" s="71">
        <f>+E93+E94</f>
        <v>14885.9</v>
      </c>
      <c r="F92" s="72">
        <f t="shared" si="3"/>
        <v>0.3205508360519827</v>
      </c>
    </row>
    <row r="93" spans="1:6" ht="12.75">
      <c r="A93" s="23"/>
      <c r="B93" s="33" t="s">
        <v>140</v>
      </c>
      <c r="C93" s="19" t="s">
        <v>119</v>
      </c>
      <c r="D93" s="54">
        <v>41279.3</v>
      </c>
      <c r="E93" s="54">
        <v>13146.9</v>
      </c>
      <c r="F93" s="27">
        <f t="shared" si="3"/>
        <v>0.3184865053428716</v>
      </c>
    </row>
    <row r="94" spans="1:6" ht="13.5" customHeight="1">
      <c r="A94" s="23"/>
      <c r="B94" s="33" t="s">
        <v>154</v>
      </c>
      <c r="C94" s="19" t="s">
        <v>141</v>
      </c>
      <c r="D94" s="54">
        <v>5159.2</v>
      </c>
      <c r="E94" s="54">
        <v>1739</v>
      </c>
      <c r="F94" s="27">
        <f t="shared" si="3"/>
        <v>0.3370677624437897</v>
      </c>
    </row>
    <row r="95" spans="1:6" s="67" customFormat="1" ht="13.5">
      <c r="A95" s="64"/>
      <c r="B95" s="74" t="s">
        <v>44</v>
      </c>
      <c r="C95" s="66" t="s">
        <v>142</v>
      </c>
      <c r="D95" s="69">
        <f>+D96</f>
        <v>89.6</v>
      </c>
      <c r="E95" s="69">
        <f>+E96</f>
        <v>0</v>
      </c>
      <c r="F95" s="26">
        <f t="shared" si="3"/>
        <v>0</v>
      </c>
    </row>
    <row r="96" spans="1:6" ht="12.75">
      <c r="A96" s="23"/>
      <c r="B96" s="33" t="s">
        <v>155</v>
      </c>
      <c r="C96" s="19" t="s">
        <v>156</v>
      </c>
      <c r="D96" s="54">
        <v>89.6</v>
      </c>
      <c r="E96" s="54">
        <v>0</v>
      </c>
      <c r="F96" s="27">
        <f t="shared" si="3"/>
        <v>0</v>
      </c>
    </row>
    <row r="97" spans="1:6" s="67" customFormat="1" ht="13.5">
      <c r="A97" s="64"/>
      <c r="B97" s="74" t="s">
        <v>143</v>
      </c>
      <c r="C97" s="66" t="s">
        <v>45</v>
      </c>
      <c r="D97" s="69">
        <f>+D98+D99+D100+D101+D102</f>
        <v>67993.79999999999</v>
      </c>
      <c r="E97" s="69">
        <f>+E98+E99+E100+E101+E102</f>
        <v>22849.2</v>
      </c>
      <c r="F97" s="26">
        <f t="shared" si="3"/>
        <v>0.3360482867555572</v>
      </c>
    </row>
    <row r="98" spans="1:6" ht="12.75">
      <c r="A98" s="23"/>
      <c r="B98" s="33" t="s">
        <v>144</v>
      </c>
      <c r="C98" s="19" t="s">
        <v>120</v>
      </c>
      <c r="D98" s="54">
        <v>645</v>
      </c>
      <c r="E98" s="54">
        <v>221.9</v>
      </c>
      <c r="F98" s="27">
        <f t="shared" si="3"/>
        <v>0.344031007751938</v>
      </c>
    </row>
    <row r="99" spans="1:6" ht="12.75">
      <c r="A99" s="23"/>
      <c r="B99" s="33" t="s">
        <v>145</v>
      </c>
      <c r="C99" s="19" t="s">
        <v>121</v>
      </c>
      <c r="D99" s="54">
        <v>35831.2</v>
      </c>
      <c r="E99" s="54">
        <v>12370</v>
      </c>
      <c r="F99" s="27">
        <f t="shared" si="3"/>
        <v>0.3452298555448883</v>
      </c>
    </row>
    <row r="100" spans="1:6" ht="12.75">
      <c r="A100" s="23"/>
      <c r="B100" s="33" t="s">
        <v>146</v>
      </c>
      <c r="C100" s="19" t="s">
        <v>122</v>
      </c>
      <c r="D100" s="54">
        <v>2203</v>
      </c>
      <c r="E100" s="54">
        <v>190.4</v>
      </c>
      <c r="F100" s="27">
        <f t="shared" si="3"/>
        <v>0.0864275987290059</v>
      </c>
    </row>
    <row r="101" spans="1:6" ht="12.75">
      <c r="A101" s="23"/>
      <c r="B101" s="33" t="s">
        <v>147</v>
      </c>
      <c r="C101" s="19" t="s">
        <v>123</v>
      </c>
      <c r="D101" s="54">
        <v>12864.1</v>
      </c>
      <c r="E101" s="54">
        <v>4590.6</v>
      </c>
      <c r="F101" s="27">
        <f t="shared" si="3"/>
        <v>0.3568535692353138</v>
      </c>
    </row>
    <row r="102" spans="1:6" ht="12.75">
      <c r="A102" s="23"/>
      <c r="B102" s="33" t="s">
        <v>51</v>
      </c>
      <c r="C102" s="19" t="s">
        <v>148</v>
      </c>
      <c r="D102" s="54">
        <v>16450.5</v>
      </c>
      <c r="E102" s="54">
        <v>5476.3</v>
      </c>
      <c r="F102" s="27">
        <f t="shared" si="3"/>
        <v>0.33289565666697063</v>
      </c>
    </row>
    <row r="103" spans="1:6" s="67" customFormat="1" ht="13.5">
      <c r="A103" s="64"/>
      <c r="B103" s="75" t="s">
        <v>157</v>
      </c>
      <c r="C103" s="66" t="s">
        <v>158</v>
      </c>
      <c r="D103" s="76">
        <f>+D105+D104</f>
        <v>37182.2</v>
      </c>
      <c r="E103" s="76">
        <f>+E105+E104</f>
        <v>11748.5</v>
      </c>
      <c r="F103" s="26">
        <f t="shared" si="3"/>
        <v>0.3159710829375347</v>
      </c>
    </row>
    <row r="104" spans="1:6" ht="12.75">
      <c r="A104" s="23"/>
      <c r="B104" s="33" t="s">
        <v>166</v>
      </c>
      <c r="C104" s="19" t="s">
        <v>167</v>
      </c>
      <c r="D104" s="55">
        <v>37182.2</v>
      </c>
      <c r="E104" s="55">
        <v>11748.5</v>
      </c>
      <c r="F104" s="27">
        <f t="shared" si="3"/>
        <v>0.3159710829375347</v>
      </c>
    </row>
    <row r="105" spans="1:6" ht="12.75">
      <c r="A105" s="23"/>
      <c r="B105" s="33" t="s">
        <v>159</v>
      </c>
      <c r="C105" s="19" t="s">
        <v>160</v>
      </c>
      <c r="D105" s="55">
        <v>0</v>
      </c>
      <c r="E105" s="55">
        <v>0</v>
      </c>
      <c r="F105" s="27">
        <v>0</v>
      </c>
    </row>
    <row r="106" spans="1:6" s="67" customFormat="1" ht="13.5">
      <c r="A106" s="64"/>
      <c r="B106" s="75" t="s">
        <v>161</v>
      </c>
      <c r="C106" s="66" t="s">
        <v>163</v>
      </c>
      <c r="D106" s="76">
        <f>+D107</f>
        <v>799.5</v>
      </c>
      <c r="E106" s="76">
        <f>+E107</f>
        <v>9.5</v>
      </c>
      <c r="F106" s="26">
        <f>E106/D106</f>
        <v>0.011882426516572859</v>
      </c>
    </row>
    <row r="107" spans="1:6" ht="14.25" customHeight="1">
      <c r="A107" s="23"/>
      <c r="B107" s="33" t="s">
        <v>162</v>
      </c>
      <c r="C107" s="19" t="s">
        <v>164</v>
      </c>
      <c r="D107" s="54">
        <v>799.5</v>
      </c>
      <c r="E107" s="54">
        <v>9.5</v>
      </c>
      <c r="F107" s="27">
        <f>E107/D107</f>
        <v>0.011882426516572859</v>
      </c>
    </row>
    <row r="108" spans="1:6" ht="12.75">
      <c r="A108" s="23"/>
      <c r="B108" s="33"/>
      <c r="C108" s="20" t="s">
        <v>124</v>
      </c>
      <c r="D108" s="56">
        <f>+D97+D95+D92+D87+D82+D77+D74+D72+D63+D106+D103</f>
        <v>1011319.1</v>
      </c>
      <c r="E108" s="56">
        <f>+E97+E95+E92+E87+E82+E77+E74+E72+E63+E106+E103</f>
        <v>322199.39999999997</v>
      </c>
      <c r="F108" s="28">
        <f>E108/D108</f>
        <v>0.31859321157881815</v>
      </c>
    </row>
    <row r="109" spans="1:6" ht="13.5" thickBot="1">
      <c r="A109" s="29"/>
      <c r="B109" s="35"/>
      <c r="C109" s="30" t="s">
        <v>125</v>
      </c>
      <c r="D109" s="57">
        <f>+D61-D108</f>
        <v>-21519.20000000007</v>
      </c>
      <c r="E109" s="57">
        <f>+E61-E108</f>
        <v>27106.90000000008</v>
      </c>
      <c r="F109" s="31"/>
    </row>
    <row r="110" spans="2:5" ht="12.75">
      <c r="B110" s="78"/>
      <c r="C110" s="78"/>
      <c r="D110" s="78"/>
      <c r="E110" s="78"/>
    </row>
    <row r="112" spans="2:6" ht="12.75">
      <c r="B112" s="78" t="s">
        <v>165</v>
      </c>
      <c r="C112" s="78"/>
      <c r="D112" s="78"/>
      <c r="E112" s="78"/>
      <c r="F112" s="78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</sheetData>
  <sheetProtection/>
  <mergeCells count="14">
    <mergeCell ref="B110:E110"/>
    <mergeCell ref="B10:F11"/>
    <mergeCell ref="E13:E14"/>
    <mergeCell ref="F13:F14"/>
    <mergeCell ref="B13:C14"/>
    <mergeCell ref="D13:D14"/>
    <mergeCell ref="B116:F116"/>
    <mergeCell ref="B117:F117"/>
    <mergeCell ref="B118:F118"/>
    <mergeCell ref="B119:F119"/>
    <mergeCell ref="B112:F112"/>
    <mergeCell ref="B113:F113"/>
    <mergeCell ref="B114:F114"/>
    <mergeCell ref="B115:F115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tatyana</cp:lastModifiedBy>
  <cp:lastPrinted>2016-06-16T08:54:14Z</cp:lastPrinted>
  <dcterms:created xsi:type="dcterms:W3CDTF">2000-04-20T02:38:47Z</dcterms:created>
  <dcterms:modified xsi:type="dcterms:W3CDTF">2016-06-16T08:55:24Z</dcterms:modified>
  <cp:category/>
  <cp:version/>
  <cp:contentType/>
  <cp:contentStatus/>
</cp:coreProperties>
</file>