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<sst xmlns="http://schemas.openxmlformats.org/spreadsheetml/2006/main" count="356" uniqueCount="202">
  <si>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</si>
  <si>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</si>
  <si>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</si>
  <si>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</si>
  <si>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</si>
  <si>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</si>
  <si>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</si>
  <si>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</si>
  <si>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</si>
  <si>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</si>
  <si>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</si>
  <si>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</si>
  <si>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</si>
  <si>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</si>
  <si>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</si>
  <si>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</si>
  <si>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</si>
  <si>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</si>
  <si>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</si>
  <si>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</si>
  <si>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</si>
  <si>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</si>
  <si>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</si>
  <si>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</si>
  <si>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</si>
  <si>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</si>
  <si>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</si>
  <si>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</si>
  <si>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</si>
  <si>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</si>
  <si>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</si>
  <si>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</si>
  <si>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</si>
  <si>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</si>
  <si>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</si>
  <si>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</si>
  <si>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</si>
  <si>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</si>
  <si>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</si>
  <si>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</si>
  <si>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</si>
  <si>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</si>
  <si>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313    321     244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</si>
  <si>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</si>
  <si>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</si>
  <si>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</si>
  <si>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</si>
  <si>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</si>
  <si>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</si>
  <si>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</si>
  <si>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</si>
  <si>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</si>
  <si>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</si>
  <si>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</si>
  <si>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</si>
  <si>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</si>
  <si>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</si>
  <si>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</si>
  <si>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</si>
  <si>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</si>
  <si>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</si>
  <si>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</si>
  <si>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</si>
  <si>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</si>
  <si>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</si>
  <si>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</si>
  <si>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</si>
  <si>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</si>
  <si>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</si>
  <si>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</si>
  <si>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</si>
  <si>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</si>
  <si>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</si>
  <si>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</si>
  <si>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</si>
  <si>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</si>
  <si>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</si>
  <si>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</si>
  <si>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</si>
  <si>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</si>
  <si>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</si>
  <si>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7.1.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</si>
  <si>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</si>
  <si>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</si>
  <si>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</si>
  <si>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9.1.</t>
  </si>
  <si>
    <t>9.2.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</si>
  <si>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</si>
  <si>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</si>
  <si>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</si>
  <si>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0702   0703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</si>
  <si>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</si>
  <si>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</si>
  <si>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</si>
  <si>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</si>
  <si>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</si>
  <si>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</si>
  <si>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</si>
  <si>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</si>
  <si>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</si>
  <si>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</si>
  <si>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</si>
  <si>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01.1.0085090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</si>
  <si>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</si>
  <si>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</si>
  <si>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</si>
  <si>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</si>
  <si>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</si>
  <si>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  01.1.0010480</t>
  </si>
  <si>
    <t xml:space="preserve">  01.1.0085190  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</si>
  <si>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</si>
  <si>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</si>
  <si>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</si>
  <si>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</si>
  <si>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01.1.0075660   </t>
  </si>
  <si>
    <t xml:space="preserve">      01.1.0010210</t>
  </si>
  <si>
    <t xml:space="preserve">        01.1.0010210</t>
  </si>
  <si>
    <t xml:space="preserve">        01.1.0010310</t>
  </si>
  <si>
    <t xml:space="preserve">           01.10085090</t>
  </si>
  <si>
    <t xml:space="preserve">   01.1.0085180</t>
  </si>
  <si>
    <t xml:space="preserve"> 01.10075630</t>
  </si>
  <si>
    <t xml:space="preserve">    01.1.0075880     </t>
  </si>
  <si>
    <t>1.5.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</si>
  <si>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</si>
  <si>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</si>
  <si>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</si>
  <si>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</si>
  <si>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</si>
  <si>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01.1.0085040  </t>
  </si>
  <si>
    <t xml:space="preserve">  01.1.0085050       </t>
  </si>
  <si>
    <t xml:space="preserve">   0707    0703</t>
  </si>
  <si>
    <t>6.4</t>
  </si>
  <si>
    <t>6.8</t>
  </si>
  <si>
    <t xml:space="preserve">  01.1.0074080        </t>
  </si>
  <si>
    <t xml:space="preserve"> 01.1.0085010      </t>
  </si>
  <si>
    <t>Субсидии бюджетам муниципального образования 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</si>
  <si>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 xml:space="preserve"> Софинансирование к судсидиям краевого бюджета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</si>
  <si>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7.5</t>
  </si>
  <si>
    <t>01.100S5630</t>
  </si>
  <si>
    <t xml:space="preserve">0701,  0702   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</si>
  <si>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</si>
  <si>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</si>
  <si>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0701        0702</t>
  </si>
  <si>
    <t>0702    0701</t>
  </si>
  <si>
    <t>7.3.</t>
  </si>
  <si>
    <t>7.4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</si>
  <si>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</si>
  <si>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</si>
  <si>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 xml:space="preserve"> 01.100L0271</t>
  </si>
  <si>
    <t xml:space="preserve">образования "город Шарыпово Красноярского края" 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</si>
  <si>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</si>
  <si>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</si>
  <si>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</si>
  <si>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</si>
  <si>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Текущий ремонт кровли произведен в 4-х учреждениях</t>
  </si>
  <si>
    <t>0702             0703</t>
  </si>
  <si>
    <t xml:space="preserve">  01.1R373980</t>
  </si>
  <si>
    <t xml:space="preserve">к подпрограмме "Развитие дошкольного, общего и дополнительного образования" 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</si>
  <si>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</si>
  <si>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</si>
  <si>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</si>
  <si>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</si>
  <si>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</si>
  <si>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</si>
  <si>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</si>
  <si>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Восстановлено  наружное освещение в 18-ти учреждениях</t>
  </si>
  <si>
    <t xml:space="preserve"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</t>
  </si>
  <si>
    <t>6,2</t>
  </si>
  <si>
    <t>0701, 0702</t>
  </si>
  <si>
    <t>Руководитель управления образованием                                                               Л.Ф. Буйницкая</t>
  </si>
  <si>
    <t>Итого за период  2020-2022 годы</t>
  </si>
  <si>
    <t>Расходы,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</si>
  <si>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01.10015980</t>
  </si>
  <si>
    <t>Софинансирование к расходам,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</si>
  <si>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01.100S5980</t>
  </si>
  <si>
    <t xml:space="preserve">       01.10010490</t>
  </si>
  <si>
    <t>Региональные выплаты , обеспечивающие уровень заработной платыне ниже МРЗП 19408 руб.</t>
  </si>
  <si>
    <t xml:space="preserve">      01.1.0010490</t>
  </si>
  <si>
    <t>0703    0707 0709</t>
  </si>
  <si>
    <t xml:space="preserve">  01.1.008505П         </t>
  </si>
  <si>
    <t xml:space="preserve">  01.1.008505В        </t>
  </si>
  <si>
    <t>1.6</t>
  </si>
  <si>
    <t>1.7</t>
  </si>
  <si>
    <t>1.9</t>
  </si>
  <si>
    <t>5.4</t>
  </si>
  <si>
    <t>5.5</t>
  </si>
  <si>
    <t>5.6</t>
  </si>
  <si>
    <t>5.7</t>
  </si>
  <si>
    <t>5,8</t>
  </si>
  <si>
    <t>5.9</t>
  </si>
  <si>
    <t>5.10</t>
  </si>
  <si>
    <t>5.11</t>
  </si>
  <si>
    <t>5.12</t>
  </si>
  <si>
    <t>5.13</t>
  </si>
  <si>
    <t>6.3</t>
  </si>
  <si>
    <t>6.5</t>
  </si>
  <si>
    <t>6.6</t>
  </si>
  <si>
    <t>6.7</t>
  </si>
  <si>
    <t>Расходы, предусмотренные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</si>
  <si>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Приложение № 4</t>
  </si>
  <si>
    <t>к постановлению Администрации города Шарыпово</t>
  </si>
  <si>
    <t>от 04.02.2020 г. № 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</si>
</sst>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wrapText="1"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2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vertical="top"/>
    </xf>
    <xf numFmtId="49" fontId="1" fillId="33" borderId="11" xfId="0" applyNumberFormat="1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vertical="top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3" xfId="0" applyNumberFormat="1" applyFont="1" applyFill="1" applyBorder="1" applyAlignment="1">
      <alignment horizontal="left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183" fontId="1" fillId="33" borderId="10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 vertical="top" wrapText="1"/>
    </xf>
    <xf numFmtId="14" fontId="1" fillId="33" borderId="12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vertical="top"/>
    </xf>
    <xf numFmtId="49" fontId="1" fillId="33" borderId="11" xfId="0" applyNumberFormat="1" applyFont="1" applyFill="1" applyBorder="1" applyAlignment="1">
      <alignment horizontal="center" vertical="top"/>
    </xf>
    <xf numFmtId="2" fontId="1" fillId="33" borderId="11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183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vertical="top"/>
    </xf>
    <xf numFmtId="2" fontId="2" fillId="33" borderId="11" xfId="0" applyNumberFormat="1" applyFont="1" applyFill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/>
    </xf>
    <xf numFmtId="183" fontId="1" fillId="33" borderId="11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1" fillId="33" borderId="16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33" borderId="18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vertical="top"/>
    </xf>
    <xf numFmtId="2" fontId="1" fillId="33" borderId="12" xfId="0" applyNumberFormat="1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8" xfId="0" applyNumberFormat="1" applyFont="1" applyFill="1" applyBorder="1" applyAlignment="1">
      <alignment horizontal="left" vertical="center" wrapText="1"/>
    </xf>
    <xf numFmtId="14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left" vertical="top" wrapText="1"/>
    </xf>
    <xf numFmtId="49" fontId="1" fillId="33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2" fillId="33" borderId="2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1" fillId="33" borderId="0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20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2" fillId="33" borderId="22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8" fillId="33" borderId="0" xfId="0" applyFont="1" applyFill="1" applyAlignment="1">
      <alignment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zoomScale="75" zoomScaleNormal="75" zoomScalePageLayoutView="0" workbookViewId="0" topLeftCell="A3">
      <selection activeCell="A11" sqref="A11:L11"/>
    </sheetView>
  </sheetViews>
  <sheetFormatPr defaultColWidth="9.00390625" defaultRowHeight="12.75"/>
  <cols>
    <col min="1" max="1" width="5.375" style="75" customWidth="1"/>
    <col min="2" max="2" width="39.00390625" style="76" customWidth="1"/>
    <col min="3" max="3" width="15.625" style="76" customWidth="1"/>
    <col min="4" max="4" width="7.625" style="76" customWidth="1"/>
    <col min="5" max="5" width="8.75390625" style="76" customWidth="1"/>
    <col min="6" max="6" width="14.625" style="76" customWidth="1"/>
    <col min="7" max="7" width="6.125" style="76" customWidth="1"/>
    <col min="8" max="10" width="10.875" style="76" customWidth="1"/>
    <col min="11" max="11" width="12.875" style="76" customWidth="1"/>
    <col min="12" max="12" width="17.625" style="76" customWidth="1"/>
    <col min="13" max="13" width="11.00390625" style="0" bestFit="1" customWidth="1"/>
  </cols>
  <sheetData>
    <row r="1" spans="1:12" ht="21.75" customHeight="1" hidden="1">
      <c r="A1" s="103" t="s">
        <v>51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1.75" customHeight="1" hidden="1">
      <c r="A2" s="90"/>
      <c r="B2" s="91"/>
      <c r="C2" s="91"/>
      <c r="D2" s="91"/>
      <c r="E2" s="91"/>
      <c r="F2" s="132" t="s">
        <v>52</v>
      </c>
      <c r="G2" s="132"/>
      <c r="H2" s="132"/>
      <c r="I2" s="132"/>
      <c r="J2" s="132"/>
      <c r="K2" s="132"/>
      <c r="L2" s="132"/>
    </row>
    <row r="3" spans="1:12" ht="21.75" customHeight="1">
      <c r="A3" s="103" t="s">
        <v>199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1.75" customHeight="1">
      <c r="A4" s="103" t="s">
        <v>200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21.75" customHeight="1">
      <c r="A5" s="103" t="s">
        <v>201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1.75" customHeight="1">
      <c r="A6" s="90"/>
      <c r="B6" s="88"/>
      <c r="C6" s="88"/>
      <c r="D6" s="88"/>
      <c r="E6" s="88"/>
      <c r="F6" s="88"/>
      <c r="G6" s="88"/>
      <c r="H6" s="88"/>
      <c r="I6" s="88"/>
      <c r="J6" s="88"/>
      <c r="K6" s="131" t="s">
        <v>62</v>
      </c>
      <c r="L6" s="131"/>
    </row>
    <row r="7" spans="1:12" ht="18.75" customHeight="1">
      <c r="A7" s="131" t="s">
        <v>157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2" ht="13.5" customHeight="1">
      <c r="A8" s="131" t="s">
        <v>63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15.75" customHeight="1">
      <c r="A9" s="131" t="s">
        <v>149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ht="15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ht="51.75" customHeight="1">
      <c r="A11" s="133" t="s">
        <v>61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5"/>
      <c r="L11" s="135"/>
    </row>
    <row r="12" spans="1:12" ht="40.5" customHeight="1">
      <c r="A12" s="142" t="s">
        <v>0</v>
      </c>
      <c r="B12" s="136" t="s">
        <v>2</v>
      </c>
      <c r="C12" s="89"/>
      <c r="D12" s="136" t="s">
        <v>4</v>
      </c>
      <c r="E12" s="136"/>
      <c r="F12" s="136"/>
      <c r="G12" s="136"/>
      <c r="H12" s="137"/>
      <c r="I12" s="113"/>
      <c r="J12" s="138"/>
      <c r="K12" s="136" t="s">
        <v>170</v>
      </c>
      <c r="L12" s="136" t="s">
        <v>8</v>
      </c>
    </row>
    <row r="13" spans="1:12" ht="40.5" customHeight="1">
      <c r="A13" s="142"/>
      <c r="B13" s="136"/>
      <c r="C13" s="89" t="s">
        <v>3</v>
      </c>
      <c r="D13" s="89" t="s">
        <v>3</v>
      </c>
      <c r="E13" s="89" t="s">
        <v>5</v>
      </c>
      <c r="F13" s="89" t="s">
        <v>6</v>
      </c>
      <c r="G13" s="89" t="s">
        <v>7</v>
      </c>
      <c r="H13" s="89">
        <v>2020</v>
      </c>
      <c r="I13" s="89">
        <v>2021</v>
      </c>
      <c r="J13" s="89">
        <v>2022</v>
      </c>
      <c r="K13" s="136"/>
      <c r="L13" s="136"/>
    </row>
    <row r="14" spans="1:12" s="3" customFormat="1" ht="18.75" customHeight="1">
      <c r="A14" s="140" t="s">
        <v>9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41"/>
    </row>
    <row r="15" spans="1:12" ht="22.5" customHeight="1">
      <c r="A15" s="128" t="s">
        <v>17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30"/>
    </row>
    <row r="16" spans="1:12" s="7" customFormat="1" ht="385.5" customHeight="1">
      <c r="A16" s="93" t="s">
        <v>69</v>
      </c>
      <c r="B16" s="81" t="s">
        <v>98</v>
      </c>
      <c r="C16" s="72" t="s">
        <v>104</v>
      </c>
      <c r="D16" s="93" t="s">
        <v>37</v>
      </c>
      <c r="E16" s="93" t="s">
        <v>38</v>
      </c>
      <c r="F16" s="31" t="s">
        <v>121</v>
      </c>
      <c r="G16" s="89" t="s">
        <v>25</v>
      </c>
      <c r="H16" s="32">
        <v>144445.1</v>
      </c>
      <c r="I16" s="32">
        <v>144445.1</v>
      </c>
      <c r="J16" s="32">
        <v>144445.1</v>
      </c>
      <c r="K16" s="50">
        <f aca="true" t="shared" si="0" ref="K16:K24">SUM(H16:J16)</f>
        <v>433335.30000000005</v>
      </c>
      <c r="L16" s="89" t="s">
        <v>64</v>
      </c>
    </row>
    <row r="17" spans="1:12" s="7" customFormat="1" ht="372" customHeight="1">
      <c r="A17" s="93" t="s">
        <v>70</v>
      </c>
      <c r="B17" s="81" t="s">
        <v>140</v>
      </c>
      <c r="C17" s="72" t="s">
        <v>104</v>
      </c>
      <c r="D17" s="93" t="s">
        <v>37</v>
      </c>
      <c r="E17" s="93" t="s">
        <v>38</v>
      </c>
      <c r="F17" s="31" t="s">
        <v>133</v>
      </c>
      <c r="G17" s="89" t="s">
        <v>25</v>
      </c>
      <c r="H17" s="41">
        <v>77476.7</v>
      </c>
      <c r="I17" s="41">
        <v>77476.7</v>
      </c>
      <c r="J17" s="41">
        <v>77476.7</v>
      </c>
      <c r="K17" s="50">
        <f t="shared" si="0"/>
        <v>232430.09999999998</v>
      </c>
      <c r="L17" s="89" t="s">
        <v>64</v>
      </c>
    </row>
    <row r="18" spans="1:12" s="7" customFormat="1" ht="138" customHeight="1">
      <c r="A18" s="93" t="s">
        <v>71</v>
      </c>
      <c r="B18" s="38" t="s">
        <v>47</v>
      </c>
      <c r="C18" s="72" t="s">
        <v>104</v>
      </c>
      <c r="D18" s="37" t="s">
        <v>37</v>
      </c>
      <c r="E18" s="37" t="s">
        <v>38</v>
      </c>
      <c r="F18" s="39" t="s">
        <v>134</v>
      </c>
      <c r="G18" s="40" t="s">
        <v>25</v>
      </c>
      <c r="H18" s="41">
        <v>34989.14</v>
      </c>
      <c r="I18" s="41">
        <v>34989.14</v>
      </c>
      <c r="J18" s="41">
        <v>34989.14</v>
      </c>
      <c r="K18" s="50">
        <f t="shared" si="0"/>
        <v>104967.42</v>
      </c>
      <c r="L18" s="42" t="s">
        <v>65</v>
      </c>
    </row>
    <row r="19" spans="1:12" s="7" customFormat="1" ht="135" customHeight="1">
      <c r="A19" s="93" t="s">
        <v>72</v>
      </c>
      <c r="B19" s="38" t="s">
        <v>176</v>
      </c>
      <c r="C19" s="72" t="s">
        <v>104</v>
      </c>
      <c r="D19" s="37" t="s">
        <v>37</v>
      </c>
      <c r="E19" s="37" t="s">
        <v>38</v>
      </c>
      <c r="F19" s="39" t="s">
        <v>175</v>
      </c>
      <c r="G19" s="40" t="s">
        <v>25</v>
      </c>
      <c r="H19" s="41">
        <v>2745.96</v>
      </c>
      <c r="I19" s="41"/>
      <c r="J19" s="41"/>
      <c r="K19" s="50">
        <f t="shared" si="0"/>
        <v>2745.96</v>
      </c>
      <c r="L19" s="42"/>
    </row>
    <row r="20" spans="1:12" s="7" customFormat="1" ht="169.5" customHeight="1">
      <c r="A20" s="37" t="s">
        <v>122</v>
      </c>
      <c r="B20" s="38" t="s">
        <v>91</v>
      </c>
      <c r="C20" s="72" t="s">
        <v>104</v>
      </c>
      <c r="D20" s="37" t="s">
        <v>37</v>
      </c>
      <c r="E20" s="37" t="s">
        <v>38</v>
      </c>
      <c r="F20" s="39" t="s">
        <v>109</v>
      </c>
      <c r="G20" s="40" t="s">
        <v>25</v>
      </c>
      <c r="H20" s="41">
        <v>28776.7</v>
      </c>
      <c r="I20" s="41">
        <v>28776.7</v>
      </c>
      <c r="J20" s="41">
        <v>28776.7</v>
      </c>
      <c r="K20" s="50">
        <f t="shared" si="0"/>
        <v>86330.1</v>
      </c>
      <c r="L20" s="42" t="s">
        <v>92</v>
      </c>
    </row>
    <row r="21" spans="1:12" s="3" customFormat="1" ht="388.5" customHeight="1">
      <c r="A21" s="93" t="s">
        <v>181</v>
      </c>
      <c r="B21" s="33" t="s">
        <v>59</v>
      </c>
      <c r="C21" s="72" t="s">
        <v>104</v>
      </c>
      <c r="D21" s="93" t="s">
        <v>37</v>
      </c>
      <c r="E21" s="89">
        <v>1003</v>
      </c>
      <c r="F21" s="93" t="s">
        <v>110</v>
      </c>
      <c r="G21" s="89" t="s">
        <v>25</v>
      </c>
      <c r="H21" s="32">
        <v>629.8</v>
      </c>
      <c r="I21" s="32">
        <v>629.8</v>
      </c>
      <c r="J21" s="32">
        <v>629.8</v>
      </c>
      <c r="K21" s="50">
        <f t="shared" si="0"/>
        <v>1889.3999999999999</v>
      </c>
      <c r="L21" s="92" t="s">
        <v>26</v>
      </c>
    </row>
    <row r="22" spans="1:13" s="7" customFormat="1" ht="195" customHeight="1">
      <c r="A22" s="93" t="s">
        <v>182</v>
      </c>
      <c r="B22" s="83" t="s">
        <v>53</v>
      </c>
      <c r="C22" s="72" t="s">
        <v>104</v>
      </c>
      <c r="D22" s="93" t="s">
        <v>37</v>
      </c>
      <c r="E22" s="93" t="s">
        <v>38</v>
      </c>
      <c r="F22" s="89" t="s">
        <v>111</v>
      </c>
      <c r="G22" s="89" t="s">
        <v>25</v>
      </c>
      <c r="H22" s="32">
        <f>35738.09-300.01</f>
        <v>35438.079999999994</v>
      </c>
      <c r="I22" s="32">
        <v>35738.09</v>
      </c>
      <c r="J22" s="32">
        <v>35738.09</v>
      </c>
      <c r="K22" s="50">
        <f t="shared" si="0"/>
        <v>106914.25999999998</v>
      </c>
      <c r="L22" s="92" t="s">
        <v>73</v>
      </c>
      <c r="M22" s="7" t="s">
        <v>24</v>
      </c>
    </row>
    <row r="23" spans="1:12" s="7" customFormat="1" ht="215.25" customHeight="1">
      <c r="A23" s="93" t="s">
        <v>101</v>
      </c>
      <c r="B23" s="33" t="s">
        <v>54</v>
      </c>
      <c r="C23" s="72" t="s">
        <v>104</v>
      </c>
      <c r="D23" s="93" t="s">
        <v>124</v>
      </c>
      <c r="E23" s="89">
        <v>1004</v>
      </c>
      <c r="F23" s="93" t="s">
        <v>112</v>
      </c>
      <c r="G23" s="89" t="s">
        <v>42</v>
      </c>
      <c r="H23" s="32">
        <v>5428.6</v>
      </c>
      <c r="I23" s="32">
        <v>5428.6</v>
      </c>
      <c r="J23" s="32">
        <v>5428.6</v>
      </c>
      <c r="K23" s="50">
        <f t="shared" si="0"/>
        <v>16285.800000000001</v>
      </c>
      <c r="L23" s="92" t="s">
        <v>66</v>
      </c>
    </row>
    <row r="24" spans="1:12" s="7" customFormat="1" ht="171.75" customHeight="1">
      <c r="A24" s="93" t="s">
        <v>183</v>
      </c>
      <c r="B24" s="95" t="s">
        <v>158</v>
      </c>
      <c r="C24" s="72" t="s">
        <v>104</v>
      </c>
      <c r="D24" s="44" t="s">
        <v>37</v>
      </c>
      <c r="E24" s="89"/>
      <c r="F24" s="89"/>
      <c r="G24" s="89"/>
      <c r="H24" s="94">
        <f>24008.21+2195.1</f>
        <v>26203.309999999998</v>
      </c>
      <c r="I24" s="94">
        <v>26203.31</v>
      </c>
      <c r="J24" s="94">
        <v>26203.31</v>
      </c>
      <c r="K24" s="50">
        <f t="shared" si="0"/>
        <v>78609.93</v>
      </c>
      <c r="L24" s="92" t="s">
        <v>67</v>
      </c>
    </row>
    <row r="25" spans="1:12" s="3" customFormat="1" ht="24.75" customHeight="1">
      <c r="A25" s="112" t="s">
        <v>18</v>
      </c>
      <c r="B25" s="113"/>
      <c r="C25" s="113"/>
      <c r="D25" s="79"/>
      <c r="E25" s="49"/>
      <c r="F25" s="49"/>
      <c r="G25" s="49"/>
      <c r="H25" s="50">
        <f>SUM(H16:H24)</f>
        <v>356133.38999999996</v>
      </c>
      <c r="I25" s="50">
        <f>SUM(I16:I24)</f>
        <v>353687.44</v>
      </c>
      <c r="J25" s="50">
        <f>SUM(J16:J24)</f>
        <v>353687.44</v>
      </c>
      <c r="K25" s="50">
        <f>SUM(K16:K24)</f>
        <v>1063508.27</v>
      </c>
      <c r="L25" s="49"/>
    </row>
    <row r="26" spans="1:13" ht="25.5" customHeight="1">
      <c r="A26" s="109" t="s">
        <v>123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1"/>
      <c r="M26" s="80"/>
    </row>
    <row r="27" spans="1:12" ht="258" customHeight="1">
      <c r="A27" s="93" t="s">
        <v>74</v>
      </c>
      <c r="B27" s="9" t="s">
        <v>55</v>
      </c>
      <c r="C27" s="72" t="s">
        <v>104</v>
      </c>
      <c r="D27" s="93" t="s">
        <v>37</v>
      </c>
      <c r="E27" s="13" t="s">
        <v>39</v>
      </c>
      <c r="F27" s="13" t="s">
        <v>113</v>
      </c>
      <c r="G27" s="89" t="s">
        <v>25</v>
      </c>
      <c r="H27" s="29">
        <v>108</v>
      </c>
      <c r="I27" s="29">
        <v>108</v>
      </c>
      <c r="J27" s="29">
        <v>108</v>
      </c>
      <c r="K27" s="54">
        <f>SUM(H27:J27)</f>
        <v>324</v>
      </c>
      <c r="L27" s="9" t="s">
        <v>146</v>
      </c>
    </row>
    <row r="28" spans="1:12" ht="21" customHeight="1">
      <c r="A28" s="51"/>
      <c r="B28" s="52" t="s">
        <v>19</v>
      </c>
      <c r="C28" s="52"/>
      <c r="D28" s="53"/>
      <c r="E28" s="53"/>
      <c r="F28" s="53"/>
      <c r="G28" s="53"/>
      <c r="H28" s="54">
        <f>SUM(H27:H27)</f>
        <v>108</v>
      </c>
      <c r="I28" s="54">
        <f>SUM(I27:I27)</f>
        <v>108</v>
      </c>
      <c r="J28" s="54">
        <f>SUM(J27:J27)</f>
        <v>108</v>
      </c>
      <c r="K28" s="54">
        <f>SUM(K27:K27)</f>
        <v>324</v>
      </c>
      <c r="L28" s="53"/>
    </row>
    <row r="29" spans="1:15" ht="36.75" customHeight="1">
      <c r="A29" s="125" t="s">
        <v>20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7"/>
      <c r="M29" s="5"/>
      <c r="N29" s="5"/>
      <c r="O29" s="5"/>
    </row>
    <row r="30" spans="1:12" ht="195" customHeight="1">
      <c r="A30" s="93" t="s">
        <v>75</v>
      </c>
      <c r="B30" s="9" t="s">
        <v>94</v>
      </c>
      <c r="C30" s="72" t="s">
        <v>104</v>
      </c>
      <c r="D30" s="93" t="s">
        <v>37</v>
      </c>
      <c r="E30" s="17" t="s">
        <v>38</v>
      </c>
      <c r="F30" s="17"/>
      <c r="G30" s="89" t="s">
        <v>25</v>
      </c>
      <c r="H30" s="35"/>
      <c r="I30" s="35"/>
      <c r="J30" s="35"/>
      <c r="K30" s="62">
        <f>SUM(H30:H30)</f>
        <v>0</v>
      </c>
      <c r="L30" s="9" t="s">
        <v>150</v>
      </c>
    </row>
    <row r="31" spans="1:12" ht="204" customHeight="1">
      <c r="A31" s="93" t="s">
        <v>76</v>
      </c>
      <c r="B31" s="9" t="s">
        <v>95</v>
      </c>
      <c r="C31" s="72" t="s">
        <v>104</v>
      </c>
      <c r="D31" s="93" t="s">
        <v>37</v>
      </c>
      <c r="E31" s="17" t="s">
        <v>40</v>
      </c>
      <c r="F31" s="17"/>
      <c r="G31" s="89" t="s">
        <v>25</v>
      </c>
      <c r="H31" s="35"/>
      <c r="I31" s="35"/>
      <c r="J31" s="35"/>
      <c r="K31" s="62">
        <f>SUM(H31:H31)</f>
        <v>0</v>
      </c>
      <c r="L31" s="9" t="s">
        <v>150</v>
      </c>
    </row>
    <row r="32" spans="1:12" ht="21" customHeight="1">
      <c r="A32" s="56"/>
      <c r="B32" s="49" t="s">
        <v>14</v>
      </c>
      <c r="C32" s="49"/>
      <c r="D32" s="49"/>
      <c r="E32" s="53"/>
      <c r="F32" s="57"/>
      <c r="G32" s="57"/>
      <c r="H32" s="50">
        <f>SUM(H30:H31)</f>
        <v>0</v>
      </c>
      <c r="I32" s="50">
        <f>SUM(I30:I31)</f>
        <v>0</v>
      </c>
      <c r="J32" s="50"/>
      <c r="K32" s="50">
        <f>SUM(K30:K31)</f>
        <v>0</v>
      </c>
      <c r="L32" s="50">
        <f>SUM(L30:L31)</f>
        <v>0</v>
      </c>
    </row>
    <row r="33" spans="1:13" s="1" customFormat="1" ht="59.25" customHeight="1">
      <c r="A33" s="114" t="s">
        <v>68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6"/>
      <c r="M33" s="4"/>
    </row>
    <row r="34" spans="1:13" s="1" customFormat="1" ht="225" customHeight="1">
      <c r="A34" s="16" t="s">
        <v>77</v>
      </c>
      <c r="B34" s="9" t="s">
        <v>1</v>
      </c>
      <c r="C34" s="72" t="s">
        <v>104</v>
      </c>
      <c r="D34" s="44" t="s">
        <v>37</v>
      </c>
      <c r="E34" s="9"/>
      <c r="F34" s="9"/>
      <c r="G34" s="9"/>
      <c r="H34" s="36"/>
      <c r="I34" s="36"/>
      <c r="J34" s="36"/>
      <c r="K34" s="57">
        <f>SUM(H34:H34)</f>
        <v>0</v>
      </c>
      <c r="L34" s="9" t="s">
        <v>159</v>
      </c>
      <c r="M34" s="2"/>
    </row>
    <row r="35" spans="1:13" s="1" customFormat="1" ht="80.25" customHeight="1">
      <c r="A35" s="16" t="s">
        <v>78</v>
      </c>
      <c r="B35" s="9" t="s">
        <v>12</v>
      </c>
      <c r="C35" s="72" t="s">
        <v>104</v>
      </c>
      <c r="D35" s="44" t="s">
        <v>37</v>
      </c>
      <c r="E35" s="9"/>
      <c r="F35" s="9"/>
      <c r="G35" s="9"/>
      <c r="H35" s="36"/>
      <c r="I35" s="36"/>
      <c r="J35" s="36"/>
      <c r="K35" s="57">
        <f>SUM(H35:H35)</f>
        <v>0</v>
      </c>
      <c r="L35" s="9" t="s">
        <v>13</v>
      </c>
      <c r="M35" s="2"/>
    </row>
    <row r="36" spans="1:13" s="1" customFormat="1" ht="25.5" customHeight="1">
      <c r="A36" s="55"/>
      <c r="B36" s="53" t="s">
        <v>10</v>
      </c>
      <c r="C36" s="53"/>
      <c r="D36" s="49"/>
      <c r="E36" s="53"/>
      <c r="F36" s="53"/>
      <c r="G36" s="53"/>
      <c r="H36" s="50">
        <f>SUM(H34:H35)</f>
        <v>0</v>
      </c>
      <c r="I36" s="50"/>
      <c r="J36" s="50"/>
      <c r="K36" s="50">
        <f>SUM(K34:K35)</f>
        <v>0</v>
      </c>
      <c r="L36" s="53"/>
      <c r="M36" s="2"/>
    </row>
    <row r="37" spans="1:13" s="1" customFormat="1" ht="36" customHeight="1">
      <c r="A37" s="117" t="s">
        <v>21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9"/>
      <c r="M37" s="2"/>
    </row>
    <row r="38" spans="1:13" s="10" customFormat="1" ht="409.5" customHeight="1">
      <c r="A38" s="20" t="s">
        <v>11</v>
      </c>
      <c r="B38" s="81" t="s">
        <v>99</v>
      </c>
      <c r="C38" s="72" t="s">
        <v>104</v>
      </c>
      <c r="D38" s="20" t="s">
        <v>37</v>
      </c>
      <c r="E38" s="21" t="s">
        <v>155</v>
      </c>
      <c r="F38" s="21" t="s">
        <v>127</v>
      </c>
      <c r="G38" s="89" t="s">
        <v>25</v>
      </c>
      <c r="H38" s="22">
        <v>212102.1</v>
      </c>
      <c r="I38" s="22">
        <v>212102.1</v>
      </c>
      <c r="J38" s="22">
        <v>212102.1</v>
      </c>
      <c r="K38" s="63">
        <f aca="true" t="shared" si="1" ref="K38:K50">SUM(H38:J38)</f>
        <v>636306.3</v>
      </c>
      <c r="L38" s="14" t="s">
        <v>151</v>
      </c>
      <c r="M38" s="8"/>
    </row>
    <row r="39" spans="1:13" s="10" customFormat="1" ht="370.5" customHeight="1">
      <c r="A39" s="20" t="s">
        <v>79</v>
      </c>
      <c r="B39" s="96" t="s">
        <v>125</v>
      </c>
      <c r="C39" s="72" t="s">
        <v>104</v>
      </c>
      <c r="D39" s="20" t="s">
        <v>37</v>
      </c>
      <c r="E39" s="20" t="s">
        <v>40</v>
      </c>
      <c r="F39" s="21" t="s">
        <v>126</v>
      </c>
      <c r="G39" s="89" t="s">
        <v>25</v>
      </c>
      <c r="H39" s="22">
        <v>22213.3</v>
      </c>
      <c r="I39" s="22">
        <v>22213.3</v>
      </c>
      <c r="J39" s="22">
        <v>22213.29</v>
      </c>
      <c r="K39" s="63">
        <f t="shared" si="1"/>
        <v>66639.89</v>
      </c>
      <c r="L39" s="14" t="s">
        <v>147</v>
      </c>
      <c r="M39" s="8"/>
    </row>
    <row r="40" spans="1:13" s="10" customFormat="1" ht="285.75" customHeight="1">
      <c r="A40" s="20" t="s">
        <v>80</v>
      </c>
      <c r="B40" s="30" t="s">
        <v>49</v>
      </c>
      <c r="C40" s="72" t="s">
        <v>104</v>
      </c>
      <c r="D40" s="20" t="s">
        <v>37</v>
      </c>
      <c r="E40" s="20" t="s">
        <v>40</v>
      </c>
      <c r="F40" s="21" t="s">
        <v>128</v>
      </c>
      <c r="G40" s="89" t="s">
        <v>48</v>
      </c>
      <c r="H40" s="22">
        <v>41345.64</v>
      </c>
      <c r="I40" s="22">
        <v>41357.63</v>
      </c>
      <c r="J40" s="22">
        <v>41357.64</v>
      </c>
      <c r="K40" s="63">
        <f t="shared" si="1"/>
        <v>124060.90999999999</v>
      </c>
      <c r="L40" s="14" t="s">
        <v>151</v>
      </c>
      <c r="M40" s="8"/>
    </row>
    <row r="41" spans="1:13" s="10" customFormat="1" ht="54.75" customHeight="1">
      <c r="A41" s="20" t="s">
        <v>184</v>
      </c>
      <c r="B41" s="15" t="s">
        <v>105</v>
      </c>
      <c r="C41" s="72" t="s">
        <v>104</v>
      </c>
      <c r="D41" s="20" t="s">
        <v>37</v>
      </c>
      <c r="E41" s="21" t="s">
        <v>168</v>
      </c>
      <c r="F41" s="21" t="s">
        <v>58</v>
      </c>
      <c r="G41" s="89" t="s">
        <v>48</v>
      </c>
      <c r="H41" s="22">
        <v>1696.4</v>
      </c>
      <c r="I41" s="22">
        <v>1696.4</v>
      </c>
      <c r="J41" s="22">
        <v>1696.4</v>
      </c>
      <c r="K41" s="63">
        <f t="shared" si="1"/>
        <v>5089.200000000001</v>
      </c>
      <c r="L41" s="14"/>
      <c r="M41" s="8"/>
    </row>
    <row r="42" spans="1:24" s="12" customFormat="1" ht="263.25" customHeight="1">
      <c r="A42" s="16" t="s">
        <v>185</v>
      </c>
      <c r="B42" s="84" t="s">
        <v>56</v>
      </c>
      <c r="C42" s="72" t="s">
        <v>104</v>
      </c>
      <c r="D42" s="20" t="s">
        <v>37</v>
      </c>
      <c r="E42" s="25">
        <v>702</v>
      </c>
      <c r="F42" s="13" t="s">
        <v>114</v>
      </c>
      <c r="G42" s="89" t="s">
        <v>97</v>
      </c>
      <c r="H42" s="85">
        <v>11610.1</v>
      </c>
      <c r="I42" s="85">
        <v>11610.1</v>
      </c>
      <c r="J42" s="85">
        <v>11610.1</v>
      </c>
      <c r="K42" s="63">
        <f t="shared" si="1"/>
        <v>34830.3</v>
      </c>
      <c r="L42" s="9" t="s">
        <v>152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12" s="7" customFormat="1" ht="192" customHeight="1">
      <c r="A43" s="93" t="s">
        <v>186</v>
      </c>
      <c r="B43" s="83" t="s">
        <v>53</v>
      </c>
      <c r="C43" s="72" t="s">
        <v>104</v>
      </c>
      <c r="D43" s="20" t="s">
        <v>37</v>
      </c>
      <c r="E43" s="20" t="s">
        <v>40</v>
      </c>
      <c r="F43" s="89" t="s">
        <v>115</v>
      </c>
      <c r="G43" s="89" t="s">
        <v>25</v>
      </c>
      <c r="H43" s="32">
        <f>42394.45-25</f>
        <v>42369.45</v>
      </c>
      <c r="I43" s="32">
        <v>42394.45</v>
      </c>
      <c r="J43" s="32">
        <v>42394.45</v>
      </c>
      <c r="K43" s="63">
        <f t="shared" si="1"/>
        <v>127158.34999999999</v>
      </c>
      <c r="L43" s="92" t="s">
        <v>43</v>
      </c>
    </row>
    <row r="44" spans="1:12" s="7" customFormat="1" ht="132" customHeight="1">
      <c r="A44" s="101" t="s">
        <v>187</v>
      </c>
      <c r="B44" s="83" t="s">
        <v>176</v>
      </c>
      <c r="C44" s="72" t="s">
        <v>104</v>
      </c>
      <c r="D44" s="20" t="s">
        <v>37</v>
      </c>
      <c r="E44" s="20" t="s">
        <v>40</v>
      </c>
      <c r="F44" s="99" t="s">
        <v>177</v>
      </c>
      <c r="G44" s="99" t="s">
        <v>25</v>
      </c>
      <c r="H44" s="34">
        <v>3278.29</v>
      </c>
      <c r="I44" s="34">
        <v>0</v>
      </c>
      <c r="J44" s="34">
        <v>0</v>
      </c>
      <c r="K44" s="63">
        <f t="shared" si="1"/>
        <v>3278.29</v>
      </c>
      <c r="L44" s="100" t="s">
        <v>43</v>
      </c>
    </row>
    <row r="45" spans="1:12" s="3" customFormat="1" ht="128.25" customHeight="1">
      <c r="A45" s="93" t="s">
        <v>188</v>
      </c>
      <c r="B45" s="89" t="s">
        <v>160</v>
      </c>
      <c r="C45" s="72" t="s">
        <v>104</v>
      </c>
      <c r="D45" s="89"/>
      <c r="E45" s="89"/>
      <c r="F45" s="89"/>
      <c r="G45" s="89"/>
      <c r="H45" s="34">
        <f>21968+767.22</f>
        <v>22735.22</v>
      </c>
      <c r="I45" s="34">
        <v>22735.22</v>
      </c>
      <c r="J45" s="34">
        <v>22735.22</v>
      </c>
      <c r="K45" s="63">
        <f t="shared" si="1"/>
        <v>68205.66</v>
      </c>
      <c r="L45" s="92"/>
    </row>
    <row r="46" spans="1:12" s="7" customFormat="1" ht="373.5" customHeight="1">
      <c r="A46" s="44" t="s">
        <v>189</v>
      </c>
      <c r="B46" s="87" t="s">
        <v>171</v>
      </c>
      <c r="C46" s="72" t="s">
        <v>104</v>
      </c>
      <c r="D46" s="20" t="s">
        <v>37</v>
      </c>
      <c r="E46" s="13" t="s">
        <v>142</v>
      </c>
      <c r="F46" s="13" t="s">
        <v>172</v>
      </c>
      <c r="G46" s="89" t="s">
        <v>45</v>
      </c>
      <c r="H46" s="22">
        <v>1200</v>
      </c>
      <c r="I46" s="22">
        <v>0</v>
      </c>
      <c r="J46" s="22">
        <v>0</v>
      </c>
      <c r="K46" s="63">
        <f t="shared" si="1"/>
        <v>1200</v>
      </c>
      <c r="L46" s="14" t="s">
        <v>153</v>
      </c>
    </row>
    <row r="47" spans="1:12" s="7" customFormat="1" ht="276.75" customHeight="1">
      <c r="A47" s="44" t="s">
        <v>190</v>
      </c>
      <c r="B47" s="87" t="s">
        <v>173</v>
      </c>
      <c r="C47" s="72" t="s">
        <v>104</v>
      </c>
      <c r="D47" s="20" t="s">
        <v>37</v>
      </c>
      <c r="E47" s="13" t="s">
        <v>142</v>
      </c>
      <c r="F47" s="13" t="s">
        <v>174</v>
      </c>
      <c r="G47" s="99" t="s">
        <v>45</v>
      </c>
      <c r="H47" s="22">
        <v>12</v>
      </c>
      <c r="I47" s="22">
        <v>0</v>
      </c>
      <c r="J47" s="22">
        <v>0</v>
      </c>
      <c r="K47" s="63">
        <f>SUM(H47:J47)</f>
        <v>12</v>
      </c>
      <c r="L47" s="14" t="s">
        <v>153</v>
      </c>
    </row>
    <row r="48" spans="1:12" s="7" customFormat="1" ht="135.75" customHeight="1">
      <c r="A48" s="44" t="s">
        <v>191</v>
      </c>
      <c r="B48" s="87" t="s">
        <v>198</v>
      </c>
      <c r="C48" s="72" t="s">
        <v>104</v>
      </c>
      <c r="D48" s="20" t="s">
        <v>37</v>
      </c>
      <c r="E48" s="13" t="s">
        <v>142</v>
      </c>
      <c r="F48" s="13" t="s">
        <v>156</v>
      </c>
      <c r="G48" s="99" t="s">
        <v>45</v>
      </c>
      <c r="H48" s="22">
        <v>3</v>
      </c>
      <c r="I48" s="22">
        <v>3</v>
      </c>
      <c r="J48" s="22">
        <v>3</v>
      </c>
      <c r="K48" s="63">
        <f>SUM(H48:J48)</f>
        <v>9</v>
      </c>
      <c r="L48" s="14"/>
    </row>
    <row r="49" spans="1:12" ht="132" customHeight="1">
      <c r="A49" s="16" t="s">
        <v>192</v>
      </c>
      <c r="B49" s="81" t="s">
        <v>141</v>
      </c>
      <c r="C49" s="72" t="s">
        <v>104</v>
      </c>
      <c r="D49" s="93" t="s">
        <v>37</v>
      </c>
      <c r="E49" s="17" t="s">
        <v>139</v>
      </c>
      <c r="F49" s="17" t="s">
        <v>148</v>
      </c>
      <c r="G49" s="89" t="s">
        <v>25</v>
      </c>
      <c r="H49" s="71"/>
      <c r="I49" s="71"/>
      <c r="J49" s="71"/>
      <c r="K49" s="63">
        <f t="shared" si="1"/>
        <v>0</v>
      </c>
      <c r="L49" s="14" t="s">
        <v>153</v>
      </c>
    </row>
    <row r="50" spans="1:12" ht="120.75" customHeight="1">
      <c r="A50" s="16" t="s">
        <v>193</v>
      </c>
      <c r="B50" s="81" t="s">
        <v>166</v>
      </c>
      <c r="C50" s="72" t="s">
        <v>104</v>
      </c>
      <c r="D50" s="93" t="s">
        <v>37</v>
      </c>
      <c r="E50" s="17" t="s">
        <v>139</v>
      </c>
      <c r="F50" s="17" t="s">
        <v>148</v>
      </c>
      <c r="G50" s="89" t="s">
        <v>25</v>
      </c>
      <c r="H50" s="71">
        <v>10</v>
      </c>
      <c r="I50" s="71">
        <v>10</v>
      </c>
      <c r="J50" s="71">
        <v>10</v>
      </c>
      <c r="K50" s="63">
        <f t="shared" si="1"/>
        <v>30</v>
      </c>
      <c r="L50" s="13"/>
    </row>
    <row r="51" spans="1:13" s="10" customFormat="1" ht="28.5" customHeight="1">
      <c r="A51" s="120" t="s">
        <v>15</v>
      </c>
      <c r="B51" s="121"/>
      <c r="C51" s="78"/>
      <c r="D51" s="78"/>
      <c r="E51" s="78"/>
      <c r="F51" s="78"/>
      <c r="G51" s="58"/>
      <c r="H51" s="59">
        <f>SUM(H38:H50)</f>
        <v>358575.5</v>
      </c>
      <c r="I51" s="59">
        <f>SUM(I38:I50)</f>
        <v>354122.19999999995</v>
      </c>
      <c r="J51" s="59">
        <f>SUM(J38:J50)</f>
        <v>354122.20000000007</v>
      </c>
      <c r="K51" s="59">
        <f>SUM(K38:K50)</f>
        <v>1066819.9000000001</v>
      </c>
      <c r="L51" s="59">
        <f>SUM(L38:L47)</f>
        <v>0</v>
      </c>
      <c r="M51" s="8"/>
    </row>
    <row r="52" spans="1:13" s="10" customFormat="1" ht="93.75" customHeight="1">
      <c r="A52" s="122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4"/>
      <c r="M52" s="8"/>
    </row>
    <row r="53" spans="1:13" s="10" customFormat="1" ht="166.5" customHeight="1">
      <c r="A53" s="44" t="s">
        <v>23</v>
      </c>
      <c r="B53" s="82" t="s">
        <v>50</v>
      </c>
      <c r="C53" s="72" t="s">
        <v>104</v>
      </c>
      <c r="D53" s="20" t="s">
        <v>37</v>
      </c>
      <c r="E53" s="21" t="s">
        <v>130</v>
      </c>
      <c r="F53" s="21" t="s">
        <v>129</v>
      </c>
      <c r="G53" s="89" t="s">
        <v>25</v>
      </c>
      <c r="H53" s="45">
        <v>11259.05</v>
      </c>
      <c r="I53" s="45">
        <v>11259.05</v>
      </c>
      <c r="J53" s="45">
        <v>11259.05</v>
      </c>
      <c r="K53" s="64">
        <f aca="true" t="shared" si="2" ref="K53:K60">SUM(H53:J53)</f>
        <v>33777.149999999994</v>
      </c>
      <c r="L53" s="23" t="s">
        <v>103</v>
      </c>
      <c r="M53" s="8"/>
    </row>
    <row r="54" spans="1:13" s="10" customFormat="1" ht="130.5" customHeight="1">
      <c r="A54" s="93" t="s">
        <v>167</v>
      </c>
      <c r="B54" s="38" t="s">
        <v>176</v>
      </c>
      <c r="C54" s="72" t="s">
        <v>104</v>
      </c>
      <c r="D54" s="93" t="s">
        <v>37</v>
      </c>
      <c r="E54" s="93" t="s">
        <v>178</v>
      </c>
      <c r="F54" s="31" t="s">
        <v>175</v>
      </c>
      <c r="G54" s="40" t="s">
        <v>25</v>
      </c>
      <c r="H54" s="32">
        <v>867.81</v>
      </c>
      <c r="I54" s="32"/>
      <c r="J54" s="32"/>
      <c r="K54" s="50">
        <f>SUM(H54:J54)</f>
        <v>867.81</v>
      </c>
      <c r="L54" s="99"/>
      <c r="M54" s="8"/>
    </row>
    <row r="55" spans="1:13" s="10" customFormat="1" ht="150" customHeight="1">
      <c r="A55" s="44" t="s">
        <v>194</v>
      </c>
      <c r="B55" s="82" t="s">
        <v>50</v>
      </c>
      <c r="C55" s="72" t="s">
        <v>104</v>
      </c>
      <c r="D55" s="20" t="s">
        <v>37</v>
      </c>
      <c r="E55" s="21" t="s">
        <v>88</v>
      </c>
      <c r="F55" s="21" t="s">
        <v>179</v>
      </c>
      <c r="G55" s="89" t="s">
        <v>25</v>
      </c>
      <c r="H55" s="45">
        <v>14773.04</v>
      </c>
      <c r="I55" s="45">
        <v>14773.04</v>
      </c>
      <c r="J55" s="45">
        <v>14773.04</v>
      </c>
      <c r="K55" s="64">
        <f t="shared" si="2"/>
        <v>44319.12</v>
      </c>
      <c r="L55" s="23" t="s">
        <v>103</v>
      </c>
      <c r="M55" s="8"/>
    </row>
    <row r="56" spans="1:13" s="10" customFormat="1" ht="150" customHeight="1">
      <c r="A56" s="44" t="s">
        <v>131</v>
      </c>
      <c r="B56" s="28" t="s">
        <v>50</v>
      </c>
      <c r="C56" s="72" t="s">
        <v>104</v>
      </c>
      <c r="D56" s="20" t="s">
        <v>37</v>
      </c>
      <c r="E56" s="21" t="s">
        <v>88</v>
      </c>
      <c r="F56" s="21" t="s">
        <v>180</v>
      </c>
      <c r="G56" s="99" t="s">
        <v>25</v>
      </c>
      <c r="H56" s="45">
        <v>517.79</v>
      </c>
      <c r="I56" s="45">
        <v>517.79</v>
      </c>
      <c r="J56" s="45">
        <v>517.79</v>
      </c>
      <c r="K56" s="64">
        <f t="shared" si="2"/>
        <v>1553.37</v>
      </c>
      <c r="L56" s="102" t="s">
        <v>103</v>
      </c>
      <c r="M56" s="8"/>
    </row>
    <row r="57" spans="1:12" ht="231.75" customHeight="1">
      <c r="A57" s="44" t="s">
        <v>195</v>
      </c>
      <c r="B57" s="33" t="s">
        <v>53</v>
      </c>
      <c r="C57" s="72" t="s">
        <v>104</v>
      </c>
      <c r="D57" s="44" t="s">
        <v>37</v>
      </c>
      <c r="E57" s="27" t="s">
        <v>89</v>
      </c>
      <c r="F57" s="89" t="s">
        <v>116</v>
      </c>
      <c r="G57" s="89" t="s">
        <v>25</v>
      </c>
      <c r="H57" s="32">
        <v>11185.36</v>
      </c>
      <c r="I57" s="32">
        <v>11185.36</v>
      </c>
      <c r="J57" s="32">
        <v>11185.36</v>
      </c>
      <c r="K57" s="64">
        <f t="shared" si="2"/>
        <v>33556.08</v>
      </c>
      <c r="L57" s="92" t="s">
        <v>44</v>
      </c>
    </row>
    <row r="58" spans="1:12" s="8" customFormat="1" ht="126" customHeight="1">
      <c r="A58" s="44" t="s">
        <v>196</v>
      </c>
      <c r="B58" s="14" t="s">
        <v>57</v>
      </c>
      <c r="C58" s="72" t="s">
        <v>104</v>
      </c>
      <c r="D58" s="44" t="s">
        <v>37</v>
      </c>
      <c r="E58" s="27" t="s">
        <v>90</v>
      </c>
      <c r="F58" s="89" t="s">
        <v>117</v>
      </c>
      <c r="G58" s="89" t="s">
        <v>25</v>
      </c>
      <c r="H58" s="46">
        <v>27</v>
      </c>
      <c r="I58" s="46">
        <v>27</v>
      </c>
      <c r="J58" s="46">
        <v>27</v>
      </c>
      <c r="K58" s="64">
        <f t="shared" si="2"/>
        <v>81</v>
      </c>
      <c r="L58" s="14" t="s">
        <v>36</v>
      </c>
    </row>
    <row r="59" spans="1:12" ht="110.25">
      <c r="A59" s="44" t="s">
        <v>197</v>
      </c>
      <c r="B59" s="30" t="s">
        <v>100</v>
      </c>
      <c r="C59" s="72" t="s">
        <v>104</v>
      </c>
      <c r="D59" s="44" t="s">
        <v>37</v>
      </c>
      <c r="E59" s="27" t="s">
        <v>90</v>
      </c>
      <c r="F59" s="31" t="s">
        <v>108</v>
      </c>
      <c r="G59" s="89" t="s">
        <v>25</v>
      </c>
      <c r="H59" s="46">
        <v>0</v>
      </c>
      <c r="I59" s="46">
        <v>0</v>
      </c>
      <c r="J59" s="46">
        <v>0</v>
      </c>
      <c r="K59" s="64">
        <f t="shared" si="2"/>
        <v>0</v>
      </c>
      <c r="L59" s="14" t="s">
        <v>107</v>
      </c>
    </row>
    <row r="60" spans="1:13" ht="45" customHeight="1">
      <c r="A60" s="44" t="s">
        <v>132</v>
      </c>
      <c r="B60" s="14" t="s">
        <v>161</v>
      </c>
      <c r="C60" s="72" t="s">
        <v>104</v>
      </c>
      <c r="D60" s="44" t="s">
        <v>37</v>
      </c>
      <c r="E60" s="44"/>
      <c r="F60" s="97"/>
      <c r="G60" s="98"/>
      <c r="H60" s="46">
        <v>1602.08</v>
      </c>
      <c r="I60" s="46">
        <v>1602.08</v>
      </c>
      <c r="J60" s="46">
        <v>1602.08</v>
      </c>
      <c r="K60" s="64">
        <f t="shared" si="2"/>
        <v>4806.24</v>
      </c>
      <c r="L60" s="14"/>
      <c r="M60" s="6"/>
    </row>
    <row r="61" spans="1:12" s="8" customFormat="1" ht="36.75" customHeight="1">
      <c r="A61" s="67"/>
      <c r="B61" s="60" t="s">
        <v>27</v>
      </c>
      <c r="C61" s="60"/>
      <c r="D61" s="68"/>
      <c r="E61" s="68"/>
      <c r="F61" s="68"/>
      <c r="G61" s="68"/>
      <c r="H61" s="69">
        <f>SUM(H53:H60)</f>
        <v>40232.130000000005</v>
      </c>
      <c r="I61" s="69">
        <f>SUM(I53:I60)</f>
        <v>39364.32000000001</v>
      </c>
      <c r="J61" s="69">
        <f>SUM(J53:J60)</f>
        <v>39364.32000000001</v>
      </c>
      <c r="K61" s="69">
        <f>SUM(K53:K60)</f>
        <v>118960.76999999999</v>
      </c>
      <c r="L61" s="60"/>
    </row>
    <row r="62" spans="1:12" s="8" customFormat="1" ht="150" customHeight="1">
      <c r="A62" s="105" t="s">
        <v>32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7"/>
    </row>
    <row r="63" spans="1:12" s="8" customFormat="1" ht="246" customHeight="1">
      <c r="A63" s="44" t="s">
        <v>81</v>
      </c>
      <c r="B63" s="9" t="s">
        <v>93</v>
      </c>
      <c r="C63" s="72" t="s">
        <v>104</v>
      </c>
      <c r="D63" s="20" t="s">
        <v>37</v>
      </c>
      <c r="E63" s="20" t="s">
        <v>40</v>
      </c>
      <c r="F63" s="13" t="s">
        <v>118</v>
      </c>
      <c r="G63" s="89" t="s">
        <v>25</v>
      </c>
      <c r="H63" s="41">
        <v>1200</v>
      </c>
      <c r="I63" s="41">
        <v>1200</v>
      </c>
      <c r="J63" s="41">
        <v>1200</v>
      </c>
      <c r="K63" s="65">
        <f>SUM(H63:J63)</f>
        <v>3600</v>
      </c>
      <c r="L63" s="24" t="s">
        <v>162</v>
      </c>
    </row>
    <row r="64" spans="1:12" s="8" customFormat="1" ht="241.5" customHeight="1">
      <c r="A64" s="44" t="s">
        <v>82</v>
      </c>
      <c r="B64" s="9" t="s">
        <v>96</v>
      </c>
      <c r="C64" s="72" t="s">
        <v>104</v>
      </c>
      <c r="D64" s="20" t="s">
        <v>37</v>
      </c>
      <c r="E64" s="21" t="s">
        <v>143</v>
      </c>
      <c r="F64" s="13" t="s">
        <v>119</v>
      </c>
      <c r="G64" s="89" t="s">
        <v>25</v>
      </c>
      <c r="H64" s="32">
        <f>1200+725</f>
        <v>1925</v>
      </c>
      <c r="I64" s="32">
        <v>1200</v>
      </c>
      <c r="J64" s="32">
        <v>1200</v>
      </c>
      <c r="K64" s="65">
        <f>SUM(H64:J64)</f>
        <v>4325</v>
      </c>
      <c r="L64" s="24" t="s">
        <v>163</v>
      </c>
    </row>
    <row r="65" spans="1:12" s="8" customFormat="1" ht="246" customHeight="1">
      <c r="A65" s="44" t="s">
        <v>144</v>
      </c>
      <c r="B65" s="15" t="s">
        <v>60</v>
      </c>
      <c r="C65" s="72" t="s">
        <v>104</v>
      </c>
      <c r="D65" s="20" t="s">
        <v>37</v>
      </c>
      <c r="E65" s="20" t="s">
        <v>40</v>
      </c>
      <c r="F65" s="13" t="s">
        <v>106</v>
      </c>
      <c r="G65" s="89" t="s">
        <v>25</v>
      </c>
      <c r="H65" s="86">
        <v>90.3</v>
      </c>
      <c r="I65" s="86">
        <v>90.3</v>
      </c>
      <c r="J65" s="86">
        <v>90.3</v>
      </c>
      <c r="K65" s="65">
        <f>SUM(H65:J65)</f>
        <v>270.9</v>
      </c>
      <c r="L65" s="24" t="s">
        <v>154</v>
      </c>
    </row>
    <row r="66" spans="1:12" ht="236.25">
      <c r="A66" s="44" t="s">
        <v>145</v>
      </c>
      <c r="B66" s="9" t="s">
        <v>135</v>
      </c>
      <c r="C66" s="72" t="s">
        <v>104</v>
      </c>
      <c r="D66" s="20" t="s">
        <v>37</v>
      </c>
      <c r="E66" s="20" t="s">
        <v>40</v>
      </c>
      <c r="F66" s="13" t="s">
        <v>120</v>
      </c>
      <c r="G66" s="89" t="s">
        <v>25</v>
      </c>
      <c r="H66" s="41">
        <v>1815</v>
      </c>
      <c r="I66" s="41">
        <v>2117.5</v>
      </c>
      <c r="J66" s="41">
        <v>2420</v>
      </c>
      <c r="K66" s="65">
        <f>SUM(H66:J66)</f>
        <v>6352.5</v>
      </c>
      <c r="L66" s="9" t="s">
        <v>46</v>
      </c>
    </row>
    <row r="67" spans="1:13" ht="137.25" customHeight="1">
      <c r="A67" s="44" t="s">
        <v>137</v>
      </c>
      <c r="B67" s="9" t="s">
        <v>136</v>
      </c>
      <c r="C67" s="72" t="s">
        <v>104</v>
      </c>
      <c r="D67" s="20" t="s">
        <v>37</v>
      </c>
      <c r="E67" s="20" t="s">
        <v>40</v>
      </c>
      <c r="F67" s="13" t="s">
        <v>138</v>
      </c>
      <c r="G67" s="89" t="s">
        <v>25</v>
      </c>
      <c r="H67" s="41">
        <v>18.15</v>
      </c>
      <c r="I67" s="41">
        <v>18.15</v>
      </c>
      <c r="J67" s="41">
        <v>18.15</v>
      </c>
      <c r="K67" s="65">
        <f>SUM(H67:J67)</f>
        <v>54.449999999999996</v>
      </c>
      <c r="L67" s="9" t="s">
        <v>46</v>
      </c>
      <c r="M67" s="6"/>
    </row>
    <row r="68" spans="1:12" ht="42" customHeight="1">
      <c r="A68" s="60"/>
      <c r="B68" s="60" t="s">
        <v>41</v>
      </c>
      <c r="C68" s="60"/>
      <c r="D68" s="60"/>
      <c r="E68" s="60"/>
      <c r="F68" s="60"/>
      <c r="G68" s="60"/>
      <c r="H68" s="61">
        <f>SUM(H63:H67)</f>
        <v>5048.45</v>
      </c>
      <c r="I68" s="61">
        <f>SUM(I63:I67)</f>
        <v>4625.95</v>
      </c>
      <c r="J68" s="61">
        <f>SUM(J63:J67)</f>
        <v>4928.45</v>
      </c>
      <c r="K68" s="61">
        <f>SUM(K63:K67)</f>
        <v>14602.85</v>
      </c>
      <c r="L68" s="61">
        <f>SUM(L63:L67)</f>
        <v>0</v>
      </c>
    </row>
    <row r="69" spans="1:12" ht="183.75" customHeight="1">
      <c r="A69" s="105" t="s">
        <v>164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7"/>
    </row>
    <row r="70" spans="1:12" s="8" customFormat="1" ht="130.5" customHeight="1">
      <c r="A70" s="47" t="s">
        <v>83</v>
      </c>
      <c r="B70" s="26" t="s">
        <v>28</v>
      </c>
      <c r="C70" s="72" t="s">
        <v>104</v>
      </c>
      <c r="D70" s="20" t="s">
        <v>37</v>
      </c>
      <c r="E70" s="20" t="s">
        <v>40</v>
      </c>
      <c r="F70" s="43" t="s">
        <v>102</v>
      </c>
      <c r="G70" s="89" t="s">
        <v>25</v>
      </c>
      <c r="H70" s="29"/>
      <c r="I70" s="29"/>
      <c r="J70" s="29"/>
      <c r="K70" s="54">
        <f>SUM(H70:J70)</f>
        <v>0</v>
      </c>
      <c r="L70" s="26" t="s">
        <v>84</v>
      </c>
    </row>
    <row r="71" spans="1:12" ht="53.25" customHeight="1">
      <c r="A71" s="60"/>
      <c r="B71" s="60" t="s">
        <v>34</v>
      </c>
      <c r="C71" s="60"/>
      <c r="D71" s="60"/>
      <c r="E71" s="60"/>
      <c r="F71" s="60"/>
      <c r="G71" s="60"/>
      <c r="H71" s="61">
        <f>SUM(H70:H70)</f>
        <v>0</v>
      </c>
      <c r="I71" s="61">
        <f>SUM(I70:I70)</f>
        <v>0</v>
      </c>
      <c r="J71" s="61">
        <f>SUM(J70:J70)</f>
        <v>0</v>
      </c>
      <c r="K71" s="61">
        <f>SUM(K70:K70)</f>
        <v>0</v>
      </c>
      <c r="L71" s="60"/>
    </row>
    <row r="72" spans="1:12" ht="91.5" customHeight="1">
      <c r="A72" s="105" t="s">
        <v>87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7"/>
    </row>
    <row r="73" spans="1:12" ht="94.5">
      <c r="A73" s="48" t="s">
        <v>85</v>
      </c>
      <c r="B73" s="26" t="s">
        <v>29</v>
      </c>
      <c r="C73" s="72" t="s">
        <v>104</v>
      </c>
      <c r="D73" s="44" t="s">
        <v>37</v>
      </c>
      <c r="E73" s="44" t="s">
        <v>40</v>
      </c>
      <c r="F73" s="16" t="s">
        <v>35</v>
      </c>
      <c r="G73" s="89" t="s">
        <v>25</v>
      </c>
      <c r="H73" s="32">
        <v>0</v>
      </c>
      <c r="I73" s="32">
        <v>0</v>
      </c>
      <c r="J73" s="32"/>
      <c r="K73" s="50">
        <f>SUM(H73:J73)</f>
        <v>0</v>
      </c>
      <c r="L73" s="26" t="s">
        <v>30</v>
      </c>
    </row>
    <row r="74" spans="1:12" ht="19.5" customHeight="1">
      <c r="A74" s="18" t="s">
        <v>86</v>
      </c>
      <c r="B74" s="24" t="s">
        <v>31</v>
      </c>
      <c r="C74" s="72" t="s">
        <v>104</v>
      </c>
      <c r="D74" s="44" t="s">
        <v>37</v>
      </c>
      <c r="E74" s="18"/>
      <c r="F74" s="18"/>
      <c r="G74" s="18" t="s">
        <v>0</v>
      </c>
      <c r="H74" s="19"/>
      <c r="I74" s="19"/>
      <c r="J74" s="19"/>
      <c r="K74" s="50">
        <f>SUM(H74:J74)</f>
        <v>0</v>
      </c>
      <c r="L74" s="24" t="s">
        <v>165</v>
      </c>
    </row>
    <row r="75" spans="1:12" ht="31.5" customHeight="1">
      <c r="A75" s="58"/>
      <c r="B75" s="66" t="s">
        <v>33</v>
      </c>
      <c r="C75" s="66"/>
      <c r="D75" s="58"/>
      <c r="E75" s="58"/>
      <c r="F75" s="58"/>
      <c r="G75" s="58"/>
      <c r="H75" s="59">
        <f>SUM(H73:H74)</f>
        <v>0</v>
      </c>
      <c r="I75" s="59">
        <f>SUM(I73:I74)</f>
        <v>0</v>
      </c>
      <c r="J75" s="59">
        <f>SUM(J73:J74)</f>
        <v>0</v>
      </c>
      <c r="K75" s="59">
        <f>SUM(K73:K74)</f>
        <v>0</v>
      </c>
      <c r="L75" s="58"/>
    </row>
    <row r="76" spans="1:12" ht="15.75">
      <c r="A76" s="70"/>
      <c r="B76" s="58" t="s">
        <v>16</v>
      </c>
      <c r="C76" s="58"/>
      <c r="D76" s="58"/>
      <c r="E76" s="58"/>
      <c r="F76" s="58"/>
      <c r="G76" s="58"/>
      <c r="H76" s="59">
        <f>H25+H28+H32+H36+H51+H61+H68+H71+H75</f>
        <v>760097.4699999999</v>
      </c>
      <c r="I76" s="59">
        <f>I25+I28+I32+I36+I51+I61+I68+I71+I75</f>
        <v>751907.9099999999</v>
      </c>
      <c r="J76" s="59">
        <f>J25+J28+J32+J36+J51+J61+J68+J71+J75</f>
        <v>752210.4100000001</v>
      </c>
      <c r="K76" s="59">
        <f>K25+K28+K32+K36+K51+K61+K68+K71+K75</f>
        <v>2264215.79</v>
      </c>
      <c r="L76" s="58"/>
    </row>
    <row r="77" spans="1:12" ht="15.75" hidden="1">
      <c r="A77" s="77"/>
      <c r="B77" s="77" t="s">
        <v>169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</row>
    <row r="78" spans="1:12" ht="15">
      <c r="A78" s="73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1:12" ht="15.75">
      <c r="A79" s="73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</row>
    <row r="80" spans="1:12" ht="15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1:12" ht="15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</sheetData>
  <sheetProtection/>
  <mergeCells count="30">
    <mergeCell ref="F2:L2"/>
    <mergeCell ref="A1:L1"/>
    <mergeCell ref="A7:L7"/>
    <mergeCell ref="A14:L14"/>
    <mergeCell ref="B12:B13"/>
    <mergeCell ref="L12:L13"/>
    <mergeCell ref="A12:A13"/>
    <mergeCell ref="D12:G12"/>
    <mergeCell ref="K6:L6"/>
    <mergeCell ref="A10:L10"/>
    <mergeCell ref="A52:L52"/>
    <mergeCell ref="A62:L62"/>
    <mergeCell ref="A69:L69"/>
    <mergeCell ref="A29:L29"/>
    <mergeCell ref="A15:L15"/>
    <mergeCell ref="A8:L8"/>
    <mergeCell ref="A9:L9"/>
    <mergeCell ref="A11:L11"/>
    <mergeCell ref="K12:K13"/>
    <mergeCell ref="H12:J12"/>
    <mergeCell ref="A3:L3"/>
    <mergeCell ref="A4:L4"/>
    <mergeCell ref="A5:L5"/>
    <mergeCell ref="A72:L72"/>
    <mergeCell ref="B79:L79"/>
    <mergeCell ref="A26:L26"/>
    <mergeCell ref="A25:C25"/>
    <mergeCell ref="A33:L33"/>
    <mergeCell ref="A37:L37"/>
    <mergeCell ref="A51:B51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2020-02-06T08:52:45Z</cp:lastPrinted>
  <dcterms:created xsi:type="dcterms:W3CDTF">2010-09-05T13:57:35Z</dcterms:created>
  <dcterms:modified xsi:type="dcterms:W3CDTF">2020-02-06T08:53:05Z</dcterms:modified>
  <cp:category/>
  <cp:version/>
  <cp:contentType/>
  <cp:contentStatus/>
</cp:coreProperties>
</file>