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Лист1" sheetId="1" r:id="rId1"/>
  </sheets>
  <definedNames>
    <definedName name="_xlnm._FilterDatabase" localSheetId="0" hidden="1">'Лист1'!$A$13:$G$13</definedName>
    <definedName name="_xlnm.Print_Titles" localSheetId="0">'Лист1'!$11:$13</definedName>
  </definedNames>
  <calcPr fullCalcOnLoad="1"/>
</workbook>
</file>

<file path=xl/sharedStrings.xml><?xml version="1.0" encoding="utf-8"?>
<sst xmlns="http://schemas.openxmlformats.org/spreadsheetml/2006/main" count="73" uniqueCount="73">
  <si>
    <t>ВСЕГО:</t>
  </si>
  <si>
    <t>№ строки</t>
  </si>
  <si>
    <t>Совета депутатов</t>
  </si>
  <si>
    <t>Наименование дотаций, субвенций, субсидий и иных межбюджетных трансфертов</t>
  </si>
  <si>
    <t>Субвенции на реализацию Закона края от 20 декабря 2007 года № 4-1092 «О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(законному представителю - опекуну, приемному родителю), совместно проживающему с ребенком в возрасте от 1,5 до 3 лет,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учреждения»</t>
  </si>
  <si>
    <t xml:space="preserve">Субвенции на реализацию Закона края  от 21 декабря 2010 года № 11-5518 «О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граждан, нуждающимся в социальной поддержке» </t>
  </si>
  <si>
    <t xml:space="preserve">Субвенции на реализацию Закона края от 21 декабря 2010 года № 11-5506 «О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долгосрочной целевой программой «Старшее поколение» на 2012 - 2013 годы» </t>
  </si>
  <si>
    <t>Субвенции на реализацию Закона края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</t>
  </si>
  <si>
    <t>Субвенции на реализацию Закона края от 6 марта 2008 года № 4-1381 «О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погребению»</t>
  </si>
  <si>
    <t>Субвенции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от 31 декабря 2010 года № 1238 «О порядке распределения и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учреждений» и постановлением Правительства Красноярского края от 18 января 2011 года № 7-П «О выплате денежного вознаграждения за выполнение функций классного руководителя педагогическим работникам краевых государственных и муниципальных образовательных учреждений»</t>
  </si>
  <si>
    <t>Субвенции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 в соответствии с подпунктом 6.1 пункта 1 статьи 29 Закона Российской Федерации от 10 июля 1992 года № 3266-1 «Об образовании», пунктом 10 статьи 8 Закона края от 3 декабря 2004 года № 12-2674 «Об образовании»</t>
  </si>
  <si>
    <t>Субвенции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негосударственных образовательных учреждениях, реализующих основные общеобразовательные программы, без взимания платы»</t>
  </si>
  <si>
    <t>Субвенции на реализацию Закона края от 29 марта 2007 года № 22-6015 «О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края, реализующих основную общеобразовательную программу дошкольного образования»</t>
  </si>
  <si>
    <t>Субвенции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(группах) детей без взимания родительской платы»</t>
  </si>
  <si>
    <t>Субвенции на реализацию Закона края от 24 декабря 2009 года № 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жилого помещения»</t>
  </si>
  <si>
    <t>Субвенции на реализацию Закона края от 20 декабря 2005 года № 17-4269 «О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питания»</t>
  </si>
  <si>
    <t>Субвенции на реализацию Закона края от 25 января 2007 года № 21-5725 «О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приема, содержания, выхаживания и воспитания детей в возрасте до четырех лет, заблудившихся, подкинутых, оставшихся без попечения родителей или иных законных представителей, в муниципальных учреждениях здравоохранения, а в случае их отсутствия - в иных учреждениях здравоохранения, а также по организации перевозки и сопровождения таких детей в краевые государственные учреждения здравоохранения (дома ребенка)»</t>
  </si>
  <si>
    <t>Субвенции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</t>
  </si>
  <si>
    <t>Субвенции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</t>
  </si>
  <si>
    <t>Субвенции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</t>
  </si>
  <si>
    <t>Субвенции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</t>
  </si>
  <si>
    <t>Субвенции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</t>
  </si>
  <si>
    <t>Субвенции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</t>
  </si>
  <si>
    <t>Субсидии на поддержку деятельности муниципальных молодежных центров</t>
  </si>
  <si>
    <t>Субсидии на организацию отдыха, оздоровления и занятости детей в муниципальных загородных оздоровительных лагерях</t>
  </si>
  <si>
    <t>Субсидии на оплату стоимости набора продуктов питания или готовых блюд и их транспортировку в лагерях с дневным пребыванием детей</t>
  </si>
  <si>
    <t>Субсидии на организацию и проведение акарицидных обработок мест массового отдыха населения</t>
  </si>
  <si>
    <t>Межбюджетные трансферты на комплектование книжных фондов библиотек муниципальных образований края за счет средств федерального бюджета</t>
  </si>
  <si>
    <t>Дотации на поддержку мер по обеспечению сбалансированности бюджетов муниципальных образований края</t>
  </si>
  <si>
    <t xml:space="preserve">Дотации на выравнивание бюджетной обеспеченности поселений из регионального фонда финансовой поддержки поселений </t>
  </si>
  <si>
    <t xml:space="preserve">Дотации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 </t>
  </si>
  <si>
    <t>Субвенции бюджетам муниципальных образований края на реализацию Закона края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и части размера платы граждан за коммунальные услуги»</t>
  </si>
  <si>
    <t xml:space="preserve">к  Решению Шарыповского городского </t>
  </si>
  <si>
    <t>"Об исполнении бюджета города за 2013г."</t>
  </si>
  <si>
    <t xml:space="preserve">от             №          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</si>
  <si>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</si>
  <si>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</si>
  <si>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</si>
  <si>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</t>
  </si>
  <si>
    <t>(тыс. рублей)</t>
  </si>
  <si>
    <t>Cубсидии на реализацию мероприятий, предусмотренных долгосрочной целевой программой «Энергосбережение и повышение энергетической эффективности в Красноярском крае» на 2010 - 2012 годы и на период до 2020 года, утвержденной постановлением Правительства Красноярского края от 29 июля 2010 года № 422-п</t>
  </si>
  <si>
    <t>Субсидии на реализацию мероприятий, предусмотренных долгосрочной целевой программой «Обеспечение жильем молодых семей в Красноярском крае» на 2012 - 2015 годы, утвержденной постановлением Правительства Красноярского края от 13 октября 2011 года № 596-п</t>
  </si>
  <si>
    <t>Субсидии за счет средств федерального бюджета на оказание государственной поддержки малого и среднего предпринимательства, включая крестьянские (фермерские) хозяйства</t>
  </si>
  <si>
    <t>Субсидии на реализацию мероприятий, предусмотренных долгосрочной целевой программой «Развитие субъектов малого и среднего предпринимательства в Красноярском крае» на 2011 - 2013 годы, утвержденной постановлением Правительства Красноярского края от 20 ноября 2010 года № 577-п</t>
  </si>
  <si>
    <t>Субсидии на выравнивание обеспеченности муниципальных образований края по реализации ими их отдельных расходных обязательств в 2013 году</t>
  </si>
  <si>
    <t>Cубсидии на реализацию мероприятий, предусмотренных подпрограммой «Обеспечение жильем молодых семей» федеральной целевой программы «Жилище» на 2011 - 2015 годы, утвержденной постановлением Правительства Российской Федерации от 17 декабря 2010 года № 1050</t>
  </si>
  <si>
    <t>Субсидии на реализацию мероприятий, предусмотренных региональной адресной программой «Переселение граждан из аварийного жилищного фонда в Красноярском крае» на 2012 - 2013 годы, утвержденной постановлением Правительства Красноярского края от 20 марта 2012 года № 100-п</t>
  </si>
  <si>
    <t>Субсидии на реализацию мероприятий, предусмотренных долгосрочной целевой программой «Техническое творчество детей, учащейся и студенческой молодежи» на 2011 - 2013 годы, утвержденной постановлением Правительства Красноярского края от 23 ноября 2010 года № 588-п</t>
  </si>
  <si>
    <t>Субсидии на реализацию мероприятий, предусмотренных долгосрочной целевой программой «Культура Красноярья» на 2013-2015 годы</t>
  </si>
  <si>
    <t>Cубсидии на реализацию мероприятий, предусмотренных долгосрочной целевой программой «Развитие сети дошкольных образовательных учреждений» на 2012-2015 годы, утвержденной постановлением Правительства Красноярского края от 13 октября 2011 года № 595-п</t>
  </si>
  <si>
    <t>Cубсидии на реализацию мероприятий, предусмотренных долгосрочной целевой программой «От массовости к мастерству» на 2011-2013 годы, утвержденной постановлением Правительства Красноярского края от 20 ноября 2010 года № 575-п</t>
  </si>
  <si>
    <t>Субсидии на реализацию мероприятий, предусмотренных долгосрочной целевой программой «Обеспечение пожарной безопасности сельских населенных пунктов Красноярского края на 2011-2013 годы», утвержденной постановлением Правительства Красноярского края от 23 ноября 2010 года № 581-п</t>
  </si>
  <si>
    <t>Cубсидии на реализацию мероприятий, предусмотренных долгосрочной целевой программой «Повышение безопасности дорожного движения в Красноярском крае» на 2013-2015 годы</t>
  </si>
  <si>
    <t>Субсидии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</si>
  <si>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Субсидии на частичное финансирование (возмещение) расходов на краевые выплаты воспитателям,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</t>
  </si>
  <si>
    <t>Субсидии на реализацию мероприятий, предусмотренных долгосрочной целевой программой «Повышение эффективности деятельности органов местного самоуправления в Красноярском крае»  на 2011-2013 годы, утвержденной постановлением Правительства Красноярского края от 20 ноября 2010 года № 570-п</t>
  </si>
  <si>
    <t>Субсидии на реализацию социокультурных проектов муниципальными учреждениями культуры и образовательными учреждениями в области культуры</t>
  </si>
  <si>
    <t>Субсидии на реализацию мероприятий, предусмотренных долгосрочной целевой программой «Развитие в Красноярском крае системы отдыха, оздоровления и занятости детей» на 2013-2015 годы</t>
  </si>
  <si>
    <t>Субсидии на частичное финансирование (возмещение) расходов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лагерях, оказанных на договорной основе</t>
  </si>
  <si>
    <t>Cубсидии на реализацию мероприятий, предусмотренных долгосрочной целевой программой «Обеспечение жизнедеятельности образовательных учреждений края» на 2013-2015 годы</t>
  </si>
  <si>
    <t>Субсидии на реализацию муниципальных программ молодежной политики по результатам проведенного конкурса муниципальных программ по работе с молодежью</t>
  </si>
  <si>
    <t>Субсидии на реализацию мероприятий, предусмотренных долгосрочной целевой программой «Чистая вода Красноярского края» на 2012-2017 годы, утвержденной постановлением Правительства Красноярского края от 25 октября 2011 года № 648-п</t>
  </si>
  <si>
    <t>Cубсидии на реализацию мероприятий, предусмотренных долгосрочной целевой программой «Патриотическое воспитание молодежи Красноярского края» на 2012-2014 годы, утвержденной постановлением Правительства Красноярского края от 1 ноября 2011 года № 663-п</t>
  </si>
  <si>
    <t>Субсидии на реализацию мероприятий, предусмотренных долгосрочной целевой программой «Модернизация, реконструкция и капитальный ремонт объектов коммунальной инфраструктуры муниципальных образований Красноярского края» на 2013-2015 годы</t>
  </si>
  <si>
    <t>Cубсидии на компенсацию расходов органов местного самоуправления, подготовивших спортсмена, ставшего членом спортивной сборной края</t>
  </si>
  <si>
    <t>Субсидии на реализацию мероприятий, предусмотренных программой модернизации здравоохранения Красноярского края на 2011 - 2013 годы, утвержденной постановлением Правительства Красноярского края от 29 марта 2011 года № 152-п</t>
  </si>
  <si>
    <t>Субсидии бюджетам муниципальных образований края на частичное финансирование (возмещение) расходов на проведение эксперимента по введению новых систем оплаты труда</t>
  </si>
  <si>
    <t>Cубсидии на реализацию мероприятий, предусмотренных долгосрочной целевой программой «Дороги Красноярья» на 2012-2016 годы, утвержденной постановлением Правительства Красноярского края от 18 октября 2011 года № 628-п</t>
  </si>
  <si>
    <t>Субсидии на частичное финансирование (возмещение) расходов на увеличение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</t>
  </si>
  <si>
    <t>Субвенции на реализацию Закона края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</t>
  </si>
  <si>
    <t>Приложение 10</t>
  </si>
  <si>
    <t>реализованных  в 2013 году</t>
  </si>
  <si>
    <t xml:space="preserve">Объем и перечень дотаций, субвенций, субсидий и иных межбюджетных трансфертов,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</si>
</sst>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_р_.;[Red]\-#,##0.0_р_."/>
    <numFmt numFmtId="170" formatCode="#,##0.0"/>
    <numFmt numFmtId="171" formatCode="0.0"/>
  </numFmts>
  <fonts count="7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color indexed="63"/>
      <name val="Arial"/>
      <family val="0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vertical="top" wrapText="1"/>
    </xf>
    <xf numFmtId="0" fontId="4" fillId="0" borderId="0" xfId="17" applyFont="1" applyFill="1" applyAlignment="1">
      <alignment vertical="top" wrapText="1"/>
    </xf>
    <xf numFmtId="0" fontId="2" fillId="0" borderId="0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169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Alignment="1">
      <alignment horizontal="right"/>
    </xf>
    <xf numFmtId="0" fontId="4" fillId="0" borderId="0" xfId="17" applyFont="1" applyFill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8" fontId="2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>
      <selection activeCell="B18" sqref="B18"/>
    </sheetView>
  </sheetViews>
  <sheetFormatPr defaultColWidth="9.00390625" defaultRowHeight="12.75"/>
  <cols>
    <col min="1" max="1" width="9.125" style="1" customWidth="1"/>
    <col min="2" max="2" width="65.375" style="2" customWidth="1"/>
    <col min="3" max="3" width="10.875" style="1" customWidth="1"/>
    <col min="4" max="4" width="14.625" style="1" customWidth="1"/>
    <col min="5" max="5" width="13.375" style="1" customWidth="1"/>
    <col min="6" max="16384" width="9.125" style="1" customWidth="1"/>
  </cols>
  <sheetData>
    <row r="1" spans="1:7" ht="12.75" customHeight="1">
      <c r="A1" s="6"/>
      <c r="B1" s="7"/>
      <c r="C1" s="18" t="s">
        <v>70</v>
      </c>
      <c r="D1" s="18"/>
      <c r="E1" s="18"/>
      <c r="F1" s="18"/>
      <c r="G1" s="8"/>
    </row>
    <row r="2" spans="1:7" ht="12.75" customHeight="1">
      <c r="A2" s="6"/>
      <c r="B2" s="7"/>
      <c r="C2" s="18" t="s">
        <v>32</v>
      </c>
      <c r="D2" s="18"/>
      <c r="E2" s="18"/>
      <c r="F2" s="18"/>
      <c r="G2" s="8"/>
    </row>
    <row r="3" spans="1:7" ht="12.75" customHeight="1">
      <c r="A3" s="6"/>
      <c r="B3" s="7"/>
      <c r="C3" s="18" t="s">
        <v>2</v>
      </c>
      <c r="D3" s="18"/>
      <c r="E3" s="18"/>
      <c r="F3" s="18"/>
      <c r="G3" s="8"/>
    </row>
    <row r="4" spans="3:7" ht="12">
      <c r="C4" s="19" t="s">
        <v>33</v>
      </c>
      <c r="D4" s="19"/>
      <c r="E4" s="19"/>
      <c r="F4" s="19"/>
      <c r="G4" s="3"/>
    </row>
    <row r="5" spans="1:7" ht="12.75" customHeight="1">
      <c r="A5" s="6"/>
      <c r="B5" s="7"/>
      <c r="C5" s="20" t="s">
        <v>34</v>
      </c>
      <c r="D5" s="20"/>
      <c r="E5" s="20"/>
      <c r="F5" s="20"/>
      <c r="G5" s="9"/>
    </row>
    <row r="6" ht="12">
      <c r="A6" s="4"/>
    </row>
    <row r="7" spans="1:6" ht="12">
      <c r="A7" s="23" t="s">
        <v>72</v>
      </c>
      <c r="B7" s="23"/>
      <c r="C7" s="23"/>
      <c r="D7" s="23"/>
      <c r="E7" s="23"/>
      <c r="F7" s="23"/>
    </row>
    <row r="8" spans="1:6" ht="12">
      <c r="A8" s="23" t="s">
        <v>71</v>
      </c>
      <c r="B8" s="23"/>
      <c r="C8" s="23"/>
      <c r="D8" s="23"/>
      <c r="E8" s="23"/>
      <c r="F8" s="23"/>
    </row>
    <row r="9" spans="1:3" ht="12">
      <c r="A9" s="24"/>
      <c r="B9" s="24"/>
      <c r="C9" s="24"/>
    </row>
    <row r="10" spans="1:5" ht="12">
      <c r="A10" s="4"/>
      <c r="E10" s="10" t="s">
        <v>39</v>
      </c>
    </row>
    <row r="11" spans="1:6" ht="12">
      <c r="A11" s="21" t="s">
        <v>1</v>
      </c>
      <c r="B11" s="25" t="s">
        <v>3</v>
      </c>
      <c r="C11" s="21" t="s">
        <v>35</v>
      </c>
      <c r="D11" s="21" t="s">
        <v>36</v>
      </c>
      <c r="E11" s="21" t="s">
        <v>37</v>
      </c>
      <c r="F11" s="22" t="s">
        <v>38</v>
      </c>
    </row>
    <row r="12" spans="1:6" ht="32.25" customHeight="1">
      <c r="A12" s="21"/>
      <c r="B12" s="25"/>
      <c r="C12" s="21"/>
      <c r="D12" s="21"/>
      <c r="E12" s="21"/>
      <c r="F12" s="22"/>
    </row>
    <row r="13" spans="1:6" ht="12">
      <c r="A13" s="11"/>
      <c r="B13" s="5">
        <v>1</v>
      </c>
      <c r="C13" s="5">
        <v>2</v>
      </c>
      <c r="D13" s="5">
        <v>3</v>
      </c>
      <c r="E13" s="5">
        <v>4</v>
      </c>
      <c r="F13" s="5">
        <v>5</v>
      </c>
    </row>
    <row r="14" spans="1:6" ht="24">
      <c r="A14" s="12">
        <v>1</v>
      </c>
      <c r="B14" s="13" t="s">
        <v>28</v>
      </c>
      <c r="C14" s="15">
        <v>80866.6</v>
      </c>
      <c r="D14" s="15">
        <v>40707.8</v>
      </c>
      <c r="E14" s="15">
        <v>40707.8</v>
      </c>
      <c r="F14" s="16">
        <f aca="true" t="shared" si="0" ref="F14:F72">IF(D14=0,0,E14/D14*100)</f>
        <v>100</v>
      </c>
    </row>
    <row r="15" spans="1:6" ht="24">
      <c r="A15" s="12">
        <v>2</v>
      </c>
      <c r="B15" s="13" t="s">
        <v>29</v>
      </c>
      <c r="C15" s="15">
        <v>8999.3</v>
      </c>
      <c r="D15" s="15">
        <v>8999.3</v>
      </c>
      <c r="E15" s="15">
        <v>8999.3</v>
      </c>
      <c r="F15" s="16">
        <f t="shared" si="0"/>
        <v>100</v>
      </c>
    </row>
    <row r="16" spans="1:6" ht="36">
      <c r="A16" s="12">
        <v>3</v>
      </c>
      <c r="B16" s="13" t="s">
        <v>30</v>
      </c>
      <c r="C16" s="15">
        <v>15907.8</v>
      </c>
      <c r="D16" s="15">
        <v>15907.8</v>
      </c>
      <c r="E16" s="15">
        <v>15907.8</v>
      </c>
      <c r="F16" s="16">
        <f t="shared" si="0"/>
        <v>100</v>
      </c>
    </row>
    <row r="17" spans="1:6" ht="24">
      <c r="A17" s="12">
        <v>4</v>
      </c>
      <c r="B17" s="13" t="s">
        <v>44</v>
      </c>
      <c r="C17" s="15">
        <v>0</v>
      </c>
      <c r="D17" s="15">
        <v>40158.8</v>
      </c>
      <c r="E17" s="15">
        <v>40155.5</v>
      </c>
      <c r="F17" s="16">
        <f>IF(D17=0,0,E17/D17*100)</f>
        <v>99.99178262298673</v>
      </c>
    </row>
    <row r="18" spans="1:6" ht="96">
      <c r="A18" s="12">
        <v>5</v>
      </c>
      <c r="B18" s="13" t="s">
        <v>4</v>
      </c>
      <c r="C18" s="15">
        <v>39388.5</v>
      </c>
      <c r="D18" s="15">
        <v>39617.2</v>
      </c>
      <c r="E18" s="15">
        <v>39617.2</v>
      </c>
      <c r="F18" s="16">
        <f t="shared" si="0"/>
        <v>100</v>
      </c>
    </row>
    <row r="19" spans="1:6" ht="60">
      <c r="A19" s="12">
        <v>6</v>
      </c>
      <c r="B19" s="13" t="s">
        <v>5</v>
      </c>
      <c r="C19" s="15">
        <v>1269.8</v>
      </c>
      <c r="D19" s="15">
        <v>2435</v>
      </c>
      <c r="E19" s="15">
        <v>2397.7</v>
      </c>
      <c r="F19" s="16">
        <f t="shared" si="0"/>
        <v>98.46817248459958</v>
      </c>
    </row>
    <row r="20" spans="1:6" ht="60">
      <c r="A20" s="12">
        <v>7</v>
      </c>
      <c r="B20" s="13" t="s">
        <v>6</v>
      </c>
      <c r="C20" s="15">
        <v>534.3</v>
      </c>
      <c r="D20" s="15">
        <v>534.3</v>
      </c>
      <c r="E20" s="15">
        <v>525</v>
      </c>
      <c r="F20" s="16">
        <f t="shared" si="0"/>
        <v>98.2594048287479</v>
      </c>
    </row>
    <row r="21" spans="1:6" ht="48">
      <c r="A21" s="12">
        <v>8</v>
      </c>
      <c r="B21" s="13" t="s">
        <v>7</v>
      </c>
      <c r="C21" s="15">
        <v>202413.4</v>
      </c>
      <c r="D21" s="15">
        <v>189183.8</v>
      </c>
      <c r="E21" s="15">
        <v>183567.3</v>
      </c>
      <c r="F21" s="16">
        <f t="shared" si="0"/>
        <v>97.03119400286917</v>
      </c>
    </row>
    <row r="22" spans="1:6" ht="48">
      <c r="A22" s="12">
        <v>9</v>
      </c>
      <c r="B22" s="13" t="s">
        <v>8</v>
      </c>
      <c r="C22" s="15">
        <v>490.4</v>
      </c>
      <c r="D22" s="15">
        <v>438.6</v>
      </c>
      <c r="E22" s="15">
        <v>402.1</v>
      </c>
      <c r="F22" s="16">
        <f t="shared" si="0"/>
        <v>91.6780665754674</v>
      </c>
    </row>
    <row r="23" spans="1:6" ht="144">
      <c r="A23" s="12">
        <v>10</v>
      </c>
      <c r="B23" s="13" t="s">
        <v>9</v>
      </c>
      <c r="C23" s="15">
        <v>287.6</v>
      </c>
      <c r="D23" s="15">
        <f>4020.4+287.6</f>
        <v>4308</v>
      </c>
      <c r="E23" s="15">
        <f>4019.7+279.8</f>
        <v>4299.5</v>
      </c>
      <c r="F23" s="16">
        <f t="shared" si="0"/>
        <v>99.80269266480965</v>
      </c>
    </row>
    <row r="24" spans="1:6" ht="84">
      <c r="A24" s="12">
        <v>11</v>
      </c>
      <c r="B24" s="13" t="s">
        <v>10</v>
      </c>
      <c r="C24" s="15">
        <v>147174.8</v>
      </c>
      <c r="D24" s="15">
        <v>165290</v>
      </c>
      <c r="E24" s="15">
        <v>165289.9</v>
      </c>
      <c r="F24" s="16">
        <f t="shared" si="0"/>
        <v>99.99993950027225</v>
      </c>
    </row>
    <row r="25" spans="1:6" ht="60">
      <c r="A25" s="12">
        <v>12</v>
      </c>
      <c r="B25" s="13" t="s">
        <v>11</v>
      </c>
      <c r="C25" s="15">
        <v>8516.6</v>
      </c>
      <c r="D25" s="15">
        <v>4176.9</v>
      </c>
      <c r="E25" s="15">
        <v>4148.3</v>
      </c>
      <c r="F25" s="16">
        <f t="shared" si="0"/>
        <v>99.31528166822285</v>
      </c>
    </row>
    <row r="26" spans="1:6" ht="72">
      <c r="A26" s="12">
        <v>13</v>
      </c>
      <c r="B26" s="13" t="s">
        <v>12</v>
      </c>
      <c r="C26" s="15">
        <v>5135.2</v>
      </c>
      <c r="D26" s="15">
        <v>4344.1</v>
      </c>
      <c r="E26" s="15">
        <v>3532.2</v>
      </c>
      <c r="F26" s="16">
        <f t="shared" si="0"/>
        <v>81.31028291245596</v>
      </c>
    </row>
    <row r="27" spans="1:6" ht="60">
      <c r="A27" s="12">
        <v>14</v>
      </c>
      <c r="B27" s="13" t="s">
        <v>13</v>
      </c>
      <c r="C27" s="15">
        <v>2599.6</v>
      </c>
      <c r="D27" s="15">
        <v>2599.6</v>
      </c>
      <c r="E27" s="15">
        <v>2599.6</v>
      </c>
      <c r="F27" s="16">
        <f t="shared" si="0"/>
        <v>100</v>
      </c>
    </row>
    <row r="28" spans="1:6" ht="72">
      <c r="A28" s="12">
        <v>15</v>
      </c>
      <c r="B28" s="13" t="s">
        <v>14</v>
      </c>
      <c r="C28" s="15">
        <v>4802.9</v>
      </c>
      <c r="D28" s="15">
        <v>10062.1</v>
      </c>
      <c r="E28" s="15">
        <v>8405.1</v>
      </c>
      <c r="F28" s="16">
        <f t="shared" si="0"/>
        <v>83.53226463660667</v>
      </c>
    </row>
    <row r="29" spans="1:6" ht="48">
      <c r="A29" s="12">
        <v>16</v>
      </c>
      <c r="B29" s="13" t="s">
        <v>15</v>
      </c>
      <c r="C29" s="15">
        <v>1258.8</v>
      </c>
      <c r="D29" s="15">
        <v>1258.8</v>
      </c>
      <c r="E29" s="15">
        <v>1071.2</v>
      </c>
      <c r="F29" s="16">
        <f t="shared" si="0"/>
        <v>85.09691769939626</v>
      </c>
    </row>
    <row r="30" spans="1:6" ht="108">
      <c r="A30" s="12">
        <v>17</v>
      </c>
      <c r="B30" s="13" t="s">
        <v>16</v>
      </c>
      <c r="C30" s="15">
        <v>943.6</v>
      </c>
      <c r="D30" s="15">
        <v>943.6</v>
      </c>
      <c r="E30" s="15">
        <v>753</v>
      </c>
      <c r="F30" s="16">
        <f t="shared" si="0"/>
        <v>79.8007630351844</v>
      </c>
    </row>
    <row r="31" spans="1:6" ht="48">
      <c r="A31" s="12">
        <v>18</v>
      </c>
      <c r="B31" s="13" t="s">
        <v>17</v>
      </c>
      <c r="C31" s="15">
        <v>872.7</v>
      </c>
      <c r="D31" s="15">
        <v>872.7</v>
      </c>
      <c r="E31" s="15">
        <v>872.7</v>
      </c>
      <c r="F31" s="16">
        <f t="shared" si="0"/>
        <v>100</v>
      </c>
    </row>
    <row r="32" spans="1:6" ht="48">
      <c r="A32" s="12">
        <v>19</v>
      </c>
      <c r="B32" s="13" t="s">
        <v>18</v>
      </c>
      <c r="C32" s="15">
        <v>441.2</v>
      </c>
      <c r="D32" s="15">
        <v>441.2</v>
      </c>
      <c r="E32" s="15">
        <v>309.5</v>
      </c>
      <c r="F32" s="16">
        <f t="shared" si="0"/>
        <v>70.14959202175885</v>
      </c>
    </row>
    <row r="33" spans="1:6" ht="60">
      <c r="A33" s="12">
        <v>20</v>
      </c>
      <c r="B33" s="13" t="s">
        <v>19</v>
      </c>
      <c r="C33" s="15">
        <v>16606.1</v>
      </c>
      <c r="D33" s="15">
        <v>16703.8</v>
      </c>
      <c r="E33" s="15">
        <v>16650.3</v>
      </c>
      <c r="F33" s="16">
        <f t="shared" si="0"/>
        <v>99.67971359810342</v>
      </c>
    </row>
    <row r="34" spans="1:6" ht="48">
      <c r="A34" s="12">
        <v>21</v>
      </c>
      <c r="B34" s="13" t="s">
        <v>20</v>
      </c>
      <c r="C34" s="15">
        <v>1461.6</v>
      </c>
      <c r="D34" s="15">
        <v>1461.6</v>
      </c>
      <c r="E34" s="15">
        <v>1461.6</v>
      </c>
      <c r="F34" s="16">
        <f t="shared" si="0"/>
        <v>100</v>
      </c>
    </row>
    <row r="35" spans="1:6" ht="48">
      <c r="A35" s="12">
        <v>22</v>
      </c>
      <c r="B35" s="13" t="s">
        <v>21</v>
      </c>
      <c r="C35" s="15">
        <v>422.6</v>
      </c>
      <c r="D35" s="15">
        <v>380.3</v>
      </c>
      <c r="E35" s="15">
        <v>372.8</v>
      </c>
      <c r="F35" s="16">
        <f t="shared" si="0"/>
        <v>98.02787273205365</v>
      </c>
    </row>
    <row r="36" spans="1:6" ht="36">
      <c r="A36" s="12">
        <v>23</v>
      </c>
      <c r="B36" s="13" t="s">
        <v>22</v>
      </c>
      <c r="C36" s="15">
        <v>190.9</v>
      </c>
      <c r="D36" s="15">
        <v>187.1</v>
      </c>
      <c r="E36" s="15">
        <v>114.4</v>
      </c>
      <c r="F36" s="16">
        <f t="shared" si="0"/>
        <v>61.143773383217535</v>
      </c>
    </row>
    <row r="37" spans="1:6" ht="72">
      <c r="A37" s="12">
        <v>24</v>
      </c>
      <c r="B37" s="13" t="s">
        <v>31</v>
      </c>
      <c r="C37" s="15">
        <v>15183.8</v>
      </c>
      <c r="D37" s="15">
        <f>3140.7+22330</f>
        <v>25470.7</v>
      </c>
      <c r="E37" s="15">
        <f>1653.8+12218.7</f>
        <v>13872.5</v>
      </c>
      <c r="F37" s="16">
        <f t="shared" si="0"/>
        <v>54.46454161055644</v>
      </c>
    </row>
    <row r="38" spans="1:6" ht="12">
      <c r="A38" s="12">
        <v>25</v>
      </c>
      <c r="B38" s="13" t="s">
        <v>23</v>
      </c>
      <c r="C38" s="15">
        <v>953.8</v>
      </c>
      <c r="D38" s="15">
        <v>953.8</v>
      </c>
      <c r="E38" s="15">
        <v>953.8</v>
      </c>
      <c r="F38" s="16">
        <f t="shared" si="0"/>
        <v>100</v>
      </c>
    </row>
    <row r="39" spans="1:6" ht="24">
      <c r="A39" s="12">
        <v>26</v>
      </c>
      <c r="B39" s="13" t="s">
        <v>24</v>
      </c>
      <c r="C39" s="15">
        <v>3466.5</v>
      </c>
      <c r="D39" s="15">
        <v>3466.5</v>
      </c>
      <c r="E39" s="15">
        <v>3466.5</v>
      </c>
      <c r="F39" s="16">
        <f t="shared" si="0"/>
        <v>100</v>
      </c>
    </row>
    <row r="40" spans="1:6" ht="24">
      <c r="A40" s="12">
        <v>27</v>
      </c>
      <c r="B40" s="13" t="s">
        <v>25</v>
      </c>
      <c r="C40" s="15">
        <v>3737.7</v>
      </c>
      <c r="D40" s="15">
        <v>3737.7</v>
      </c>
      <c r="E40" s="15">
        <v>3737.7</v>
      </c>
      <c r="F40" s="16">
        <f t="shared" si="0"/>
        <v>100</v>
      </c>
    </row>
    <row r="41" spans="1:6" ht="24">
      <c r="A41" s="12">
        <v>28</v>
      </c>
      <c r="B41" s="13" t="s">
        <v>26</v>
      </c>
      <c r="C41" s="15">
        <v>96</v>
      </c>
      <c r="D41" s="15">
        <v>96</v>
      </c>
      <c r="E41" s="15">
        <v>0</v>
      </c>
      <c r="F41" s="16">
        <f t="shared" si="0"/>
        <v>0</v>
      </c>
    </row>
    <row r="42" spans="1:6" ht="24">
      <c r="A42" s="12">
        <v>29</v>
      </c>
      <c r="B42" s="13" t="s">
        <v>27</v>
      </c>
      <c r="C42" s="15">
        <v>53</v>
      </c>
      <c r="D42" s="15">
        <v>53</v>
      </c>
      <c r="E42" s="15">
        <v>53</v>
      </c>
      <c r="F42" s="16">
        <f t="shared" si="0"/>
        <v>100</v>
      </c>
    </row>
    <row r="43" spans="1:6" ht="48">
      <c r="A43" s="12">
        <v>30</v>
      </c>
      <c r="B43" s="13" t="s">
        <v>40</v>
      </c>
      <c r="C43" s="15">
        <v>0</v>
      </c>
      <c r="D43" s="15">
        <f>3440+835.1+1751+879.2</f>
        <v>6905.3</v>
      </c>
      <c r="E43" s="15">
        <f>3440+401.7+18.5</f>
        <v>3860.2</v>
      </c>
      <c r="F43" s="16">
        <f t="shared" si="0"/>
        <v>55.90198832780617</v>
      </c>
    </row>
    <row r="44" spans="1:6" ht="48">
      <c r="A44" s="12">
        <v>31</v>
      </c>
      <c r="B44" s="13" t="s">
        <v>41</v>
      </c>
      <c r="C44" s="15">
        <v>0</v>
      </c>
      <c r="D44" s="15">
        <v>1005.6</v>
      </c>
      <c r="E44" s="15">
        <v>666.1</v>
      </c>
      <c r="F44" s="16">
        <f t="shared" si="0"/>
        <v>66.23906125696102</v>
      </c>
    </row>
    <row r="45" spans="1:6" ht="36">
      <c r="A45" s="12">
        <v>32</v>
      </c>
      <c r="B45" s="13" t="s">
        <v>42</v>
      </c>
      <c r="C45" s="15">
        <v>0</v>
      </c>
      <c r="D45" s="15">
        <v>3655</v>
      </c>
      <c r="E45" s="15">
        <v>3655</v>
      </c>
      <c r="F45" s="16">
        <f t="shared" si="0"/>
        <v>100</v>
      </c>
    </row>
    <row r="46" spans="1:6" ht="48">
      <c r="A46" s="12">
        <v>33</v>
      </c>
      <c r="B46" s="13" t="s">
        <v>43</v>
      </c>
      <c r="C46" s="15">
        <v>0</v>
      </c>
      <c r="D46" s="15">
        <v>1071</v>
      </c>
      <c r="E46" s="15">
        <v>1071</v>
      </c>
      <c r="F46" s="16">
        <f t="shared" si="0"/>
        <v>100</v>
      </c>
    </row>
    <row r="47" spans="1:6" ht="48">
      <c r="A47" s="12">
        <v>34</v>
      </c>
      <c r="B47" s="13" t="s">
        <v>45</v>
      </c>
      <c r="C47" s="15">
        <v>0</v>
      </c>
      <c r="D47" s="15">
        <v>210.5</v>
      </c>
      <c r="E47" s="15">
        <v>139.4</v>
      </c>
      <c r="F47" s="16">
        <f t="shared" si="0"/>
        <v>66.22327790973873</v>
      </c>
    </row>
    <row r="48" spans="1:6" ht="48">
      <c r="A48" s="12">
        <v>35</v>
      </c>
      <c r="B48" s="13" t="s">
        <v>47</v>
      </c>
      <c r="C48" s="15">
        <v>0</v>
      </c>
      <c r="D48" s="15">
        <v>500</v>
      </c>
      <c r="E48" s="15">
        <v>0</v>
      </c>
      <c r="F48" s="16">
        <f t="shared" si="0"/>
        <v>0</v>
      </c>
    </row>
    <row r="49" spans="1:6" ht="48">
      <c r="A49" s="12">
        <v>36</v>
      </c>
      <c r="B49" s="13" t="s">
        <v>46</v>
      </c>
      <c r="C49" s="15">
        <v>0</v>
      </c>
      <c r="D49" s="15">
        <f>111614.8+78120.5+41404.4</f>
        <v>231139.69999999998</v>
      </c>
      <c r="E49" s="15">
        <f>111614.8+78120.5+41404.4</f>
        <v>231139.69999999998</v>
      </c>
      <c r="F49" s="16">
        <f t="shared" si="0"/>
        <v>100</v>
      </c>
    </row>
    <row r="50" spans="1:6" ht="24">
      <c r="A50" s="12">
        <v>37</v>
      </c>
      <c r="B50" s="13" t="s">
        <v>48</v>
      </c>
      <c r="C50" s="15">
        <v>0</v>
      </c>
      <c r="D50" s="15">
        <v>383.6</v>
      </c>
      <c r="E50" s="15">
        <v>383.6</v>
      </c>
      <c r="F50" s="16">
        <f t="shared" si="0"/>
        <v>100</v>
      </c>
    </row>
    <row r="51" spans="1:6" ht="48">
      <c r="A51" s="12">
        <v>38</v>
      </c>
      <c r="B51" s="13" t="s">
        <v>49</v>
      </c>
      <c r="C51" s="15">
        <v>0</v>
      </c>
      <c r="D51" s="15">
        <f>75571+47046.6</f>
        <v>122617.6</v>
      </c>
      <c r="E51" s="15">
        <f>45212.2+10288.1</f>
        <v>55500.299999999996</v>
      </c>
      <c r="F51" s="16">
        <f t="shared" si="0"/>
        <v>45.262914948588126</v>
      </c>
    </row>
    <row r="52" spans="1:6" ht="36">
      <c r="A52" s="12">
        <v>39</v>
      </c>
      <c r="B52" s="13" t="s">
        <v>50</v>
      </c>
      <c r="C52" s="15">
        <v>0</v>
      </c>
      <c r="D52" s="15">
        <f>300+910</f>
        <v>1210</v>
      </c>
      <c r="E52" s="15">
        <v>0</v>
      </c>
      <c r="F52" s="16">
        <f t="shared" si="0"/>
        <v>0</v>
      </c>
    </row>
    <row r="53" spans="1:6" ht="48">
      <c r="A53" s="12">
        <v>40</v>
      </c>
      <c r="B53" s="13" t="s">
        <v>51</v>
      </c>
      <c r="C53" s="15">
        <v>0</v>
      </c>
      <c r="D53" s="15">
        <v>699.5</v>
      </c>
      <c r="E53" s="15">
        <v>699.5</v>
      </c>
      <c r="F53" s="16">
        <f t="shared" si="0"/>
        <v>100</v>
      </c>
    </row>
    <row r="54" spans="1:6" ht="36">
      <c r="A54" s="12">
        <v>41</v>
      </c>
      <c r="B54" s="13" t="s">
        <v>52</v>
      </c>
      <c r="C54" s="15">
        <v>0</v>
      </c>
      <c r="D54" s="15">
        <v>23.4</v>
      </c>
      <c r="E54" s="15">
        <v>0</v>
      </c>
      <c r="F54" s="16">
        <f t="shared" si="0"/>
        <v>0</v>
      </c>
    </row>
    <row r="55" spans="1:6" ht="48">
      <c r="A55" s="12">
        <v>42</v>
      </c>
      <c r="B55" s="13" t="s">
        <v>53</v>
      </c>
      <c r="C55" s="15">
        <v>0</v>
      </c>
      <c r="D55" s="15">
        <v>9587</v>
      </c>
      <c r="E55" s="15">
        <v>9585.2</v>
      </c>
      <c r="F55" s="16">
        <f t="shared" si="0"/>
        <v>99.98122457494524</v>
      </c>
    </row>
    <row r="56" spans="1:6" ht="48">
      <c r="A56" s="12">
        <v>43</v>
      </c>
      <c r="B56" s="13" t="s">
        <v>54</v>
      </c>
      <c r="C56" s="15">
        <v>0</v>
      </c>
      <c r="D56" s="15">
        <v>8090.5</v>
      </c>
      <c r="E56" s="15">
        <v>7900.8</v>
      </c>
      <c r="F56" s="16">
        <f t="shared" si="0"/>
        <v>97.6552747049008</v>
      </c>
    </row>
    <row r="57" spans="1:6" ht="48">
      <c r="A57" s="12">
        <v>44</v>
      </c>
      <c r="B57" s="13" t="s">
        <v>55</v>
      </c>
      <c r="C57" s="15">
        <v>0</v>
      </c>
      <c r="D57" s="15">
        <f>2895.6+15928.5+10000+2000</f>
        <v>30824.1</v>
      </c>
      <c r="E57" s="15">
        <f>2895.6+15928.5+10000+2000</f>
        <v>30824.1</v>
      </c>
      <c r="F57" s="16">
        <f t="shared" si="0"/>
        <v>100</v>
      </c>
    </row>
    <row r="58" spans="1:6" ht="24">
      <c r="A58" s="12">
        <v>45</v>
      </c>
      <c r="B58" s="13" t="s">
        <v>56</v>
      </c>
      <c r="C58" s="15">
        <v>0</v>
      </c>
      <c r="D58" s="15">
        <f>874.1+436+650</f>
        <v>1960.1</v>
      </c>
      <c r="E58" s="15">
        <f>874.1+436+650</f>
        <v>1960.1</v>
      </c>
      <c r="F58" s="16">
        <f t="shared" si="0"/>
        <v>100</v>
      </c>
    </row>
    <row r="59" spans="1:6" ht="36">
      <c r="A59" s="12">
        <v>46</v>
      </c>
      <c r="B59" s="13" t="s">
        <v>57</v>
      </c>
      <c r="C59" s="15">
        <v>0</v>
      </c>
      <c r="D59" s="15">
        <f>1946.4+3636.4+13636.4+308.4</f>
        <v>19527.600000000002</v>
      </c>
      <c r="E59" s="15">
        <f>1570.3+3376.5+11618.3+308.4</f>
        <v>16873.5</v>
      </c>
      <c r="F59" s="16">
        <f t="shared" si="0"/>
        <v>86.40846801450253</v>
      </c>
    </row>
    <row r="60" spans="1:6" ht="60">
      <c r="A60" s="12">
        <v>47</v>
      </c>
      <c r="B60" s="13" t="s">
        <v>58</v>
      </c>
      <c r="C60" s="15">
        <v>0</v>
      </c>
      <c r="D60" s="15">
        <v>659.4</v>
      </c>
      <c r="E60" s="15">
        <v>341.1</v>
      </c>
      <c r="F60" s="16">
        <f t="shared" si="0"/>
        <v>51.72884440400365</v>
      </c>
    </row>
    <row r="61" spans="1:6" ht="36">
      <c r="A61" s="12">
        <v>48</v>
      </c>
      <c r="B61" s="13" t="s">
        <v>59</v>
      </c>
      <c r="C61" s="15">
        <v>0</v>
      </c>
      <c r="D61" s="15">
        <v>890.9</v>
      </c>
      <c r="E61" s="15">
        <v>732.7</v>
      </c>
      <c r="F61" s="16">
        <f t="shared" si="0"/>
        <v>82.24267594567293</v>
      </c>
    </row>
    <row r="62" spans="1:6" ht="36">
      <c r="A62" s="12">
        <v>49</v>
      </c>
      <c r="B62" s="13" t="s">
        <v>60</v>
      </c>
      <c r="C62" s="15">
        <v>0</v>
      </c>
      <c r="D62" s="15">
        <v>500</v>
      </c>
      <c r="E62" s="15">
        <v>0</v>
      </c>
      <c r="F62" s="16">
        <f t="shared" si="0"/>
        <v>0</v>
      </c>
    </row>
    <row r="63" spans="1:6" ht="36">
      <c r="A63" s="12">
        <v>50</v>
      </c>
      <c r="B63" s="13" t="s">
        <v>61</v>
      </c>
      <c r="C63" s="15">
        <v>0</v>
      </c>
      <c r="D63" s="15">
        <v>2300</v>
      </c>
      <c r="E63" s="15">
        <v>0</v>
      </c>
      <c r="F63" s="16">
        <f t="shared" si="0"/>
        <v>0</v>
      </c>
    </row>
    <row r="64" spans="1:6" ht="48">
      <c r="A64" s="12">
        <v>51</v>
      </c>
      <c r="B64" s="13" t="s">
        <v>63</v>
      </c>
      <c r="C64" s="15">
        <v>0</v>
      </c>
      <c r="D64" s="15">
        <v>7000</v>
      </c>
      <c r="E64" s="15">
        <v>7000</v>
      </c>
      <c r="F64" s="16">
        <f t="shared" si="0"/>
        <v>100</v>
      </c>
    </row>
    <row r="65" spans="1:6" ht="48">
      <c r="A65" s="12">
        <v>52</v>
      </c>
      <c r="B65" s="13" t="s">
        <v>62</v>
      </c>
      <c r="C65" s="15">
        <v>0</v>
      </c>
      <c r="D65" s="15">
        <v>93.8</v>
      </c>
      <c r="E65" s="15">
        <v>93.8</v>
      </c>
      <c r="F65" s="16">
        <f t="shared" si="0"/>
        <v>100</v>
      </c>
    </row>
    <row r="66" spans="1:6" ht="24">
      <c r="A66" s="12">
        <v>53</v>
      </c>
      <c r="B66" s="13" t="s">
        <v>64</v>
      </c>
      <c r="C66" s="15">
        <v>0</v>
      </c>
      <c r="D66" s="15">
        <v>978.5</v>
      </c>
      <c r="E66" s="15">
        <v>978.5</v>
      </c>
      <c r="F66" s="16">
        <f t="shared" si="0"/>
        <v>100</v>
      </c>
    </row>
    <row r="67" spans="1:6" ht="36">
      <c r="A67" s="12">
        <v>54</v>
      </c>
      <c r="B67" s="13" t="s">
        <v>65</v>
      </c>
      <c r="C67" s="15">
        <v>0</v>
      </c>
      <c r="D67" s="15">
        <f>9868.7+317.4</f>
        <v>10186.1</v>
      </c>
      <c r="E67" s="15">
        <f>9868.7+317.3</f>
        <v>10186</v>
      </c>
      <c r="F67" s="16">
        <f t="shared" si="0"/>
        <v>99.99901826999539</v>
      </c>
    </row>
    <row r="68" spans="1:6" ht="36">
      <c r="A68" s="12">
        <v>55</v>
      </c>
      <c r="B68" s="13" t="s">
        <v>66</v>
      </c>
      <c r="C68" s="15">
        <v>0</v>
      </c>
      <c r="D68" s="15">
        <v>235.1</v>
      </c>
      <c r="E68" s="15">
        <v>235.1</v>
      </c>
      <c r="F68" s="16">
        <f t="shared" si="0"/>
        <v>100</v>
      </c>
    </row>
    <row r="69" spans="1:6" ht="36">
      <c r="A69" s="12">
        <v>56</v>
      </c>
      <c r="B69" s="13" t="s">
        <v>67</v>
      </c>
      <c r="C69" s="15">
        <v>0</v>
      </c>
      <c r="D69" s="15">
        <v>10981.3</v>
      </c>
      <c r="E69" s="15">
        <v>10981.3</v>
      </c>
      <c r="F69" s="16">
        <f t="shared" si="0"/>
        <v>100</v>
      </c>
    </row>
    <row r="70" spans="1:6" ht="48">
      <c r="A70" s="12">
        <v>57</v>
      </c>
      <c r="B70" s="13" t="s">
        <v>68</v>
      </c>
      <c r="C70" s="15">
        <v>0</v>
      </c>
      <c r="D70" s="15">
        <v>20141.6</v>
      </c>
      <c r="E70" s="15">
        <v>20141.6</v>
      </c>
      <c r="F70" s="16">
        <f t="shared" si="0"/>
        <v>100</v>
      </c>
    </row>
    <row r="71" spans="1:6" ht="60">
      <c r="A71" s="12">
        <v>58</v>
      </c>
      <c r="B71" s="13" t="s">
        <v>69</v>
      </c>
      <c r="C71" s="15">
        <v>0</v>
      </c>
      <c r="D71" s="15">
        <v>601</v>
      </c>
      <c r="E71" s="15">
        <v>601</v>
      </c>
      <c r="F71" s="16">
        <f t="shared" si="0"/>
        <v>100</v>
      </c>
    </row>
    <row r="72" spans="1:6" ht="12">
      <c r="A72" s="14" t="s">
        <v>0</v>
      </c>
      <c r="B72" s="14"/>
      <c r="C72" s="17">
        <f>SUM(C14:C71)</f>
        <v>564075.1</v>
      </c>
      <c r="D72" s="17">
        <f>SUM(D14:D71)</f>
        <v>1078768.2999999998</v>
      </c>
      <c r="E72" s="17">
        <f>SUM(E14:E71)</f>
        <v>979792.8999999999</v>
      </c>
      <c r="F72" s="16">
        <f t="shared" si="0"/>
        <v>90.82514753168034</v>
      </c>
    </row>
  </sheetData>
  <autoFilter ref="A13:G13"/>
  <mergeCells count="14">
    <mergeCell ref="C5:F5"/>
    <mergeCell ref="C11:C12"/>
    <mergeCell ref="D11:D12"/>
    <mergeCell ref="E11:E12"/>
    <mergeCell ref="F11:F12"/>
    <mergeCell ref="A7:F7"/>
    <mergeCell ref="A8:F8"/>
    <mergeCell ref="A9:C9"/>
    <mergeCell ref="A11:A12"/>
    <mergeCell ref="B11:B12"/>
    <mergeCell ref="C1:F1"/>
    <mergeCell ref="C2:F2"/>
    <mergeCell ref="C3:F3"/>
    <mergeCell ref="C4:F4"/>
  </mergeCells>
  <printOptions/>
  <pageMargins left="0.75" right="0.3" top="0.36" bottom="0.41" header="0.33" footer="0.18"/>
  <pageSetup horizontalDpi="600" verticalDpi="600" orientation="portrait" paperSize="9" scale="75" r:id="rId1"/>
  <rowBreaks count="1" manualBreakCount="1"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Финуправление</cp:lastModifiedBy>
  <cp:lastPrinted>2014-03-21T07:24:39Z</cp:lastPrinted>
  <dcterms:created xsi:type="dcterms:W3CDTF">2010-11-03T09:08:33Z</dcterms:created>
  <dcterms:modified xsi:type="dcterms:W3CDTF">2014-03-21T07:46:42Z</dcterms:modified>
  <cp:category/>
  <cp:version/>
  <cp:contentType/>
  <cp:contentStatus/>
</cp:coreProperties>
</file>