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5506" windowWidth="9555" windowHeight="9105" tabRatio="421" activeTab="0"/>
  </bookViews>
  <sheets>
    <sheet name="1" sheetId="1" r:id="rId1"/>
  </sheets>
  <definedNames>
    <definedName name="_xlnm.Print_Titles" localSheetId="0">'1'!$5:$6</definedName>
    <definedName name="_xlnm.Print_Area" localSheetId="0">'1'!$A$1:$D$45</definedName>
  </definedNames>
  <calcPr fullCalcOnLoad="1"/>
</workbook>
</file>

<file path=xl/sharedStrings.xml><?xml version="1.0" encoding="utf-8"?>
<sst xmlns="http://schemas.openxmlformats.org/spreadsheetml/2006/main" count="42" uniqueCount="41">
  <si>
    <t>ДОХОДЫ</t>
  </si>
  <si>
    <t>Налоговые и 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</si>
  <si>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</si>
  <si>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</si>
  <si>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Итого доходов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</si>
  <si>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</si>
  <si>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</si>
  <si>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</si>
  <si>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</si>
  <si>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</si>
  <si>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</si>
  <si>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</si>
  <si>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</si>
  <si>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</si>
  <si>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</si>
  <si>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бюджета субъекта Российской Федерации</t>
  </si>
  <si>
    <t>(тыс.рублей)</t>
  </si>
  <si>
    <t>ИСТОЧНИКИ ВНУТРЕННЕГО ФИНАНСИРОВАНИЯ ДЕФИЦИТА  БЮДЖЕТА</t>
  </si>
  <si>
    <t>Получение кредитов от кредитных организаций бюджетами городских округов в валюте Российской Федерации</t>
  </si>
  <si>
    <t>Увеличение прочих остатков денежных средств бюджетов городских округов</t>
  </si>
  <si>
    <t>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</si>
  <si>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</si>
  <si>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</si>
  <si>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</si>
  <si>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</si>
  <si>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</si>
  <si>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</si>
  <si>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Итого расходов</t>
  </si>
  <si>
    <t>ДЕФИЦИТ  БЮДЖЕТА</t>
  </si>
  <si>
    <t>Культура и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</si>
  <si>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</si>
  <si>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</si>
  <si>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</si>
  <si>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Погашение бюджетами городских округов кредитов от кредитных организаций в валюте Российской Федерации</t>
  </si>
  <si>
    <t>Погашение городским бюджетом кредитов от других бюджетов бюджетной системы Российской Федерации в валюте Российской Федерации</t>
  </si>
  <si>
    <t>* уточненный план бюджета города Шарыпово по состоянию на 01.11 2014 года</t>
  </si>
  <si>
    <t>Уточненный план бюджета города на 2014 год</t>
  </si>
  <si>
    <t>Ожидаемое исполнение бюджета города за 2014 год</t>
  </si>
  <si>
    <t>Оценка ожидаемого исполнения  бюджета города Шарыпово за 2014 год</t>
  </si>
  <si>
    <t>Безвозмездные трансферты</t>
  </si>
  <si>
    <t>Прочие безвозмездные поступления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</si>
</sst>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6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4" fillId="0" borderId="1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 wrapText="1"/>
    </xf>
    <xf numFmtId="3" fontId="5" fillId="0" borderId="7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0" fontId="5" fillId="0" borderId="9" xfId="0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/>
    </xf>
    <xf numFmtId="0" fontId="4" fillId="0" borderId="6" xfId="0" applyNumberFormat="1" applyFont="1" applyFill="1" applyBorder="1" applyAlignment="1">
      <alignment horizontal="left" vertical="top" wrapText="1"/>
    </xf>
    <xf numFmtId="3" fontId="4" fillId="0" borderId="7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 horizontal="left" vertical="top" wrapText="1"/>
    </xf>
    <xf numFmtId="3" fontId="5" fillId="0" borderId="7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left" vertical="top"/>
    </xf>
    <xf numFmtId="3" fontId="4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left" vertical="top" wrapText="1"/>
    </xf>
    <xf numFmtId="3" fontId="4" fillId="0" borderId="14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 vertical="top" wrapText="1"/>
    </xf>
    <xf numFmtId="3" fontId="4" fillId="0" borderId="15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0" fontId="5" fillId="0" borderId="17" xfId="0" applyNumberFormat="1" applyFont="1" applyFill="1" applyBorder="1" applyAlignment="1">
      <alignment horizontal="left" vertical="top" wrapText="1"/>
    </xf>
    <xf numFmtId="3" fontId="5" fillId="0" borderId="18" xfId="0" applyNumberFormat="1" applyFont="1" applyFill="1" applyBorder="1" applyAlignment="1">
      <alignment/>
    </xf>
    <xf numFmtId="0" fontId="5" fillId="0" borderId="7" xfId="0" applyFont="1" applyBorder="1" applyAlignment="1">
      <alignment vertical="top" wrapText="1"/>
    </xf>
    <xf numFmtId="0" fontId="4" fillId="0" borderId="7" xfId="0" applyNumberFormat="1" applyFont="1" applyBorder="1" applyAlignment="1">
      <alignment horizontal="justify" vertical="top" wrapText="1"/>
    </xf>
    <xf numFmtId="0" fontId="5" fillId="0" borderId="7" xfId="0" applyNumberFormat="1" applyFont="1" applyBorder="1" applyAlignment="1">
      <alignment horizontal="justify" vertical="top" wrapText="1"/>
    </xf>
    <xf numFmtId="3" fontId="4" fillId="0" borderId="8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5" fillId="0" borderId="19" xfId="0" applyFont="1" applyBorder="1" applyAlignment="1">
      <alignment vertical="top" wrapText="1"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tabSelected="1" view="pageBreakPreview" zoomScale="75" zoomScaleSheetLayoutView="75" workbookViewId="0" topLeftCell="A1">
      <selection activeCell="E24" sqref="E24"/>
    </sheetView>
  </sheetViews>
  <sheetFormatPr defaultColWidth="9.00390625" defaultRowHeight="12.75"/>
  <cols>
    <col min="1" max="1" width="78.875" style="10" customWidth="1"/>
    <col min="2" max="2" width="19.125" style="10" customWidth="1"/>
    <col min="3" max="3" width="18.625" style="10" customWidth="1"/>
    <col min="4" max="4" width="20.375" style="1" customWidth="1"/>
    <col min="5" max="5" width="16.125" style="1" customWidth="1"/>
    <col min="6" max="6" width="11.125" style="1" customWidth="1"/>
    <col min="7" max="16384" width="9.125" style="1" customWidth="1"/>
  </cols>
  <sheetData>
    <row r="2" spans="1:3" ht="15.75">
      <c r="A2" s="52" t="s">
        <v>38</v>
      </c>
      <c r="B2" s="52"/>
      <c r="C2" s="52"/>
    </row>
    <row r="4" ht="16.5" thickBot="1">
      <c r="C4" s="11" t="s">
        <v>16</v>
      </c>
    </row>
    <row r="5" spans="1:3" s="2" customFormat="1" ht="63">
      <c r="A5" s="12"/>
      <c r="B5" s="13" t="s">
        <v>36</v>
      </c>
      <c r="C5" s="14" t="s">
        <v>37</v>
      </c>
    </row>
    <row r="6" spans="1:3" s="3" customFormat="1" ht="15.75">
      <c r="A6" s="15">
        <v>1</v>
      </c>
      <c r="B6" s="16">
        <v>4</v>
      </c>
      <c r="C6" s="17">
        <v>5</v>
      </c>
    </row>
    <row r="7" spans="1:3" s="4" customFormat="1" ht="15.75">
      <c r="A7" s="49" t="s">
        <v>0</v>
      </c>
      <c r="B7" s="50"/>
      <c r="C7" s="51"/>
    </row>
    <row r="8" spans="1:5" ht="15.75">
      <c r="A8" s="18" t="s">
        <v>1</v>
      </c>
      <c r="B8" s="19">
        <v>313765</v>
      </c>
      <c r="C8" s="20">
        <v>322497</v>
      </c>
      <c r="D8" s="5"/>
      <c r="E8" s="5"/>
    </row>
    <row r="9" spans="1:5" ht="15.75">
      <c r="A9" s="18" t="s">
        <v>2</v>
      </c>
      <c r="B9" s="19">
        <v>713408</v>
      </c>
      <c r="C9" s="20">
        <v>710608</v>
      </c>
      <c r="D9" s="5"/>
      <c r="E9" s="5"/>
    </row>
    <row r="10" spans="1:5" ht="16.5" thickBot="1">
      <c r="A10" s="21" t="s">
        <v>3</v>
      </c>
      <c r="B10" s="32"/>
      <c r="C10" s="22"/>
      <c r="D10" s="5"/>
      <c r="E10" s="5"/>
    </row>
    <row r="11" spans="1:5" s="4" customFormat="1" ht="16.5" thickBot="1">
      <c r="A11" s="8" t="s">
        <v>4</v>
      </c>
      <c r="B11" s="9">
        <f>B8+B9+B10</f>
        <v>1027173</v>
      </c>
      <c r="C11" s="31">
        <f>C8+C9+C10</f>
        <v>1033105</v>
      </c>
      <c r="D11" s="5"/>
      <c r="E11" s="6"/>
    </row>
    <row r="12" spans="1:5" s="4" customFormat="1" ht="15">
      <c r="A12" s="53" t="s">
        <v>20</v>
      </c>
      <c r="B12" s="54"/>
      <c r="C12" s="55"/>
      <c r="D12" s="5"/>
      <c r="E12" s="6"/>
    </row>
    <row r="13" spans="1:7" s="4" customFormat="1" ht="15.75">
      <c r="A13" s="41" t="s">
        <v>21</v>
      </c>
      <c r="B13" s="28">
        <v>62201</v>
      </c>
      <c r="C13" s="29">
        <v>61579</v>
      </c>
      <c r="D13" s="5"/>
      <c r="E13" s="6"/>
      <c r="F13" s="6"/>
      <c r="G13" s="6"/>
    </row>
    <row r="14" spans="1:5" s="4" customFormat="1" ht="15.75">
      <c r="A14" s="41" t="s">
        <v>22</v>
      </c>
      <c r="B14" s="28">
        <v>2697</v>
      </c>
      <c r="C14" s="29">
        <v>2670</v>
      </c>
      <c r="D14" s="5"/>
      <c r="E14" s="6"/>
    </row>
    <row r="15" spans="1:5" s="4" customFormat="1" ht="15.75">
      <c r="A15" s="41" t="s">
        <v>23</v>
      </c>
      <c r="B15" s="28">
        <v>22139</v>
      </c>
      <c r="C15" s="29">
        <v>21917.6</v>
      </c>
      <c r="D15" s="5"/>
      <c r="E15" s="6"/>
    </row>
    <row r="16" spans="1:5" s="4" customFormat="1" ht="15.75">
      <c r="A16" s="41" t="s">
        <v>24</v>
      </c>
      <c r="B16" s="28">
        <v>26971</v>
      </c>
      <c r="C16" s="29">
        <v>26701.3</v>
      </c>
      <c r="D16" s="5"/>
      <c r="E16" s="6"/>
    </row>
    <row r="17" spans="1:5" s="4" customFormat="1" ht="15.75">
      <c r="A17" s="41" t="s">
        <v>25</v>
      </c>
      <c r="B17" s="28">
        <f>-52006+264157</f>
        <v>212151</v>
      </c>
      <c r="C17" s="29">
        <v>211351</v>
      </c>
      <c r="D17" s="5"/>
      <c r="E17" s="6"/>
    </row>
    <row r="18" spans="1:5" s="4" customFormat="1" ht="15.75">
      <c r="A18" s="41" t="s">
        <v>29</v>
      </c>
      <c r="B18" s="28">
        <v>36114</v>
      </c>
      <c r="C18" s="29">
        <v>35752.9</v>
      </c>
      <c r="D18" s="5"/>
      <c r="E18" s="6"/>
    </row>
    <row r="19" spans="1:5" s="4" customFormat="1" ht="15.75">
      <c r="A19" s="41" t="s">
        <v>30</v>
      </c>
      <c r="B19" s="28">
        <v>12</v>
      </c>
      <c r="C19" s="29">
        <v>12</v>
      </c>
      <c r="D19" s="5"/>
      <c r="E19" s="6"/>
    </row>
    <row r="20" spans="1:5" s="4" customFormat="1" ht="15.75">
      <c r="A20" s="41" t="s">
        <v>26</v>
      </c>
      <c r="B20" s="28">
        <v>1264</v>
      </c>
      <c r="C20" s="29">
        <v>1251</v>
      </c>
      <c r="D20" s="5"/>
      <c r="E20" s="6"/>
    </row>
    <row r="21" spans="1:5" s="4" customFormat="1" ht="15.75">
      <c r="A21" s="41" t="s">
        <v>31</v>
      </c>
      <c r="B21" s="28">
        <v>30999</v>
      </c>
      <c r="C21" s="29">
        <v>30999</v>
      </c>
      <c r="D21" s="5"/>
      <c r="E21" s="6"/>
    </row>
    <row r="22" spans="1:5" s="4" customFormat="1" ht="15.75">
      <c r="A22" s="41" t="s">
        <v>32</v>
      </c>
      <c r="B22" s="28">
        <v>1342</v>
      </c>
      <c r="C22" s="29">
        <v>1329</v>
      </c>
      <c r="D22" s="5"/>
      <c r="E22" s="6"/>
    </row>
    <row r="23" spans="1:5" s="4" customFormat="1" ht="15.75">
      <c r="A23" s="46" t="s">
        <v>39</v>
      </c>
      <c r="B23" s="47">
        <f>52006+647391</f>
        <v>699397</v>
      </c>
      <c r="C23" s="48">
        <f>52006+644591</f>
        <v>696597</v>
      </c>
      <c r="D23" s="5"/>
      <c r="E23" s="6"/>
    </row>
    <row r="24" spans="1:5" s="4" customFormat="1" ht="16.5" thickBot="1">
      <c r="A24" s="46" t="s">
        <v>40</v>
      </c>
      <c r="B24" s="47">
        <v>6300</v>
      </c>
      <c r="C24" s="48">
        <v>6300</v>
      </c>
      <c r="D24" s="5"/>
      <c r="E24" s="6"/>
    </row>
    <row r="25" spans="1:5" s="4" customFormat="1" ht="16.5" thickBot="1">
      <c r="A25" s="30" t="s">
        <v>27</v>
      </c>
      <c r="B25" s="9">
        <f>SUM(B13:B24)</f>
        <v>1101587</v>
      </c>
      <c r="C25" s="9">
        <f>SUM(C13:C24)</f>
        <v>1096459.8</v>
      </c>
      <c r="D25" s="5"/>
      <c r="E25" s="6"/>
    </row>
    <row r="26" spans="1:5" s="4" customFormat="1" ht="16.5" thickBot="1">
      <c r="A26" s="35" t="s">
        <v>28</v>
      </c>
      <c r="B26" s="36">
        <f>+B11-B25</f>
        <v>-74414</v>
      </c>
      <c r="C26" s="37">
        <f>+C11-C25</f>
        <v>-63354.80000000005</v>
      </c>
      <c r="D26" s="5"/>
      <c r="E26" s="6"/>
    </row>
    <row r="27" spans="1:5" ht="31.5">
      <c r="A27" s="33" t="s">
        <v>17</v>
      </c>
      <c r="B27" s="34">
        <f>B28+B35-B33</f>
        <v>74414</v>
      </c>
      <c r="C27" s="34">
        <f>C28+C35-C33</f>
        <v>63354.80000000005</v>
      </c>
      <c r="E27" s="45"/>
    </row>
    <row r="28" spans="1:3" s="4" customFormat="1" ht="15.75">
      <c r="A28" s="23" t="s">
        <v>5</v>
      </c>
      <c r="B28" s="24">
        <f>B29-B31</f>
        <v>5000</v>
      </c>
      <c r="C28" s="38">
        <f>C29-C31</f>
        <v>5000</v>
      </c>
    </row>
    <row r="29" spans="1:5" ht="31.5">
      <c r="A29" s="23" t="s">
        <v>6</v>
      </c>
      <c r="B29" s="24">
        <f>+B30</f>
        <v>5000</v>
      </c>
      <c r="C29" s="38">
        <f>+C30</f>
        <v>5000</v>
      </c>
      <c r="E29" s="45"/>
    </row>
    <row r="30" spans="1:3" ht="31.5">
      <c r="A30" s="25" t="s">
        <v>18</v>
      </c>
      <c r="B30" s="26">
        <v>5000</v>
      </c>
      <c r="C30" s="20">
        <v>5000</v>
      </c>
    </row>
    <row r="31" spans="1:3" ht="31.5">
      <c r="A31" s="23" t="s">
        <v>7</v>
      </c>
      <c r="B31" s="24">
        <f>+B32</f>
        <v>0</v>
      </c>
      <c r="C31" s="38">
        <f>+C32</f>
        <v>0</v>
      </c>
    </row>
    <row r="32" spans="1:3" ht="31.5">
      <c r="A32" s="25" t="s">
        <v>33</v>
      </c>
      <c r="B32" s="26"/>
      <c r="C32" s="20"/>
    </row>
    <row r="33" spans="1:3" ht="47.25">
      <c r="A33" s="42" t="s">
        <v>34</v>
      </c>
      <c r="B33" s="24">
        <f>+B34</f>
        <v>0</v>
      </c>
      <c r="C33" s="44">
        <f>+C34</f>
        <v>0</v>
      </c>
    </row>
    <row r="34" spans="1:3" ht="31.5">
      <c r="A34" s="43" t="s">
        <v>34</v>
      </c>
      <c r="B34" s="26"/>
      <c r="C34" s="20"/>
    </row>
    <row r="35" spans="1:3" s="4" customFormat="1" ht="15.75">
      <c r="A35" s="23" t="s">
        <v>8</v>
      </c>
      <c r="B35" s="24">
        <f>B36+B40</f>
        <v>69414</v>
      </c>
      <c r="C35" s="38">
        <f>C36+C40</f>
        <v>58354.80000000005</v>
      </c>
    </row>
    <row r="36" spans="1:3" ht="15.75">
      <c r="A36" s="25" t="s">
        <v>9</v>
      </c>
      <c r="B36" s="26">
        <f aca="true" t="shared" si="0" ref="B36:C38">B37</f>
        <v>-1032173</v>
      </c>
      <c r="C36" s="27">
        <f t="shared" si="0"/>
        <v>-1038105</v>
      </c>
    </row>
    <row r="37" spans="1:3" ht="15.75">
      <c r="A37" s="25" t="s">
        <v>10</v>
      </c>
      <c r="B37" s="26">
        <f t="shared" si="0"/>
        <v>-1032173</v>
      </c>
      <c r="C37" s="27">
        <f t="shared" si="0"/>
        <v>-1038105</v>
      </c>
    </row>
    <row r="38" spans="1:3" ht="15.75">
      <c r="A38" s="25" t="s">
        <v>11</v>
      </c>
      <c r="B38" s="26">
        <f t="shared" si="0"/>
        <v>-1032173</v>
      </c>
      <c r="C38" s="27">
        <f t="shared" si="0"/>
        <v>-1038105</v>
      </c>
    </row>
    <row r="39" spans="1:5" ht="31.5">
      <c r="A39" s="25" t="s">
        <v>19</v>
      </c>
      <c r="B39" s="26">
        <f>-1027173-5000</f>
        <v>-1032173</v>
      </c>
      <c r="C39" s="26">
        <f>-C11-C30</f>
        <v>-1038105</v>
      </c>
      <c r="D39" s="7"/>
      <c r="E39" s="7"/>
    </row>
    <row r="40" spans="1:3" ht="15.75">
      <c r="A40" s="25" t="s">
        <v>12</v>
      </c>
      <c r="B40" s="26">
        <f aca="true" t="shared" si="1" ref="B40:C42">B41</f>
        <v>1101587</v>
      </c>
      <c r="C40" s="27">
        <f t="shared" si="1"/>
        <v>1096459.8</v>
      </c>
    </row>
    <row r="41" spans="1:3" ht="15.75">
      <c r="A41" s="25" t="s">
        <v>13</v>
      </c>
      <c r="B41" s="26">
        <f t="shared" si="1"/>
        <v>1101587</v>
      </c>
      <c r="C41" s="27">
        <f t="shared" si="1"/>
        <v>1096459.8</v>
      </c>
    </row>
    <row r="42" spans="1:3" ht="15.75">
      <c r="A42" s="25" t="s">
        <v>14</v>
      </c>
      <c r="B42" s="26">
        <f t="shared" si="1"/>
        <v>1101587</v>
      </c>
      <c r="C42" s="27">
        <f t="shared" si="1"/>
        <v>1096459.8</v>
      </c>
    </row>
    <row r="43" spans="1:3" ht="32.25" thickBot="1">
      <c r="A43" s="39" t="s">
        <v>15</v>
      </c>
      <c r="B43" s="40">
        <f>+B25+B32+B34</f>
        <v>1101587</v>
      </c>
      <c r="C43" s="40">
        <f>+C25+C32+C34</f>
        <v>1096459.8</v>
      </c>
    </row>
    <row r="45" ht="15.75">
      <c r="A45" s="10" t="s">
        <v>35</v>
      </c>
    </row>
  </sheetData>
  <mergeCells count="3">
    <mergeCell ref="A7:C7"/>
    <mergeCell ref="A2:C2"/>
    <mergeCell ref="A12:C12"/>
  </mergeCells>
  <printOptions/>
  <pageMargins left="0.81" right="0.3937007874015748" top="0.35433070866141736" bottom="0.18" header="0.5118110236220472" footer="0.18"/>
  <pageSetup firstPageNumber="1151" useFirstPageNumber="1" fitToHeight="0" horizontalDpi="600" verticalDpi="600" orientation="portrait" paperSize="9" scale="67" r:id="rId1"/>
  <colBreaks count="1" manualBreakCount="1">
    <brk id="4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kom105</cp:lastModifiedBy>
  <cp:lastPrinted>2014-11-13T08:50:19Z</cp:lastPrinted>
  <dcterms:created xsi:type="dcterms:W3CDTF">2008-09-23T07:23:41Z</dcterms:created>
  <dcterms:modified xsi:type="dcterms:W3CDTF">2014-11-13T09:13:50Z</dcterms:modified>
  <cp:category/>
  <cp:version/>
  <cp:contentType/>
  <cp:contentStatus/>
</cp:coreProperties>
</file>