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приложение 1" sheetId="1" r:id="rId1"/>
    <sheet name="приложение 2" sheetId="2" r:id="rId2"/>
    <sheet name="приложение 3" sheetId="3" r:id="rId3"/>
  </sheets>
  <definedNames>
    <definedName name="LAST_CELL" localSheetId="0">'приложение 1'!$I$403</definedName>
  </definedNames>
  <calcPr fullCalcOnLoad="1"/>
</workbook>
</file>

<file path=xl/sharedStrings.xml><?xml version="1.0" encoding="utf-8"?>
<sst xmlns="http://schemas.openxmlformats.org/spreadsheetml/2006/main" count="4573" uniqueCount="1577">
  <si>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массовых видов спорта среди детей и подростков в системе подготовки спортивного резерва"</t>
  </si>
  <si>
    <t>334</t>
  </si>
  <si>
    <t>0630010220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</si>
  <si>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массовых видов спорта среди детей и подростков в системе подготовки спортивного резерва"</t>
  </si>
  <si>
    <t>335</t>
  </si>
  <si>
    <t>0630075110</t>
  </si>
  <si>
    <t>Обеспечение муниципальных учреждений на реализацию ими отдельных расходных обязательств в рамках подпрограммы "Развитие массовых видов спорта среди детей и подростков в системе подготовки спортивного резерва"</t>
  </si>
  <si>
    <t>336</t>
  </si>
  <si>
    <t>0630085420</t>
  </si>
  <si>
    <t>Обеспечение деятельности (оказание услуг) подведомственных учреждений дополнительного образования в рамках подпрограммы "Развитие массовых видов спорта среди детей и подростков в системе подготовки спортивного резерва"</t>
  </si>
  <si>
    <t>337</t>
  </si>
  <si>
    <t>0630085430</t>
  </si>
  <si>
    <t>Финансовое обеспечение участия лучших спортсменов в соревнованиях различного уровня в рамках подпрограммы "Развитие массовых видов спорта среди детей и подростков в системе подготовки спортивного резерва"</t>
  </si>
  <si>
    <t>338</t>
  </si>
  <si>
    <t>0630085450</t>
  </si>
  <si>
    <t>Мероприятия, направленные на развитие адаптивной физической культуры в рамках подпрограммы "Развитие массовых видов спорта среди детей и подростков в системе подготовки спортивного резерва"</t>
  </si>
  <si>
    <t>339</t>
  </si>
  <si>
    <t>06300S4360</t>
  </si>
  <si>
    <t>Софинансирование расходов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массовых видов спорта среди детей и подростков в системе подготовки спортивного резерва"</t>
  </si>
  <si>
    <t>340</t>
  </si>
  <si>
    <t>341</t>
  </si>
  <si>
    <t>342</t>
  </si>
  <si>
    <t>0640085160</t>
  </si>
  <si>
    <t>Руководство и управление в сфере установленных функций органов местного самоуправления в рамках подпрограммы "Управление развитием отрасли физической культуры и спорта"</t>
  </si>
  <si>
    <t>343</t>
  </si>
  <si>
    <t>344</t>
  </si>
  <si>
    <t>345</t>
  </si>
  <si>
    <t>346</t>
  </si>
  <si>
    <t>0640085540</t>
  </si>
  <si>
    <t>Муниципальный конкурс грантовых программ в рамках подпрограммы "Управление развитием отрасли физической культуры и спорта"</t>
  </si>
  <si>
    <t>350</t>
  </si>
  <si>
    <t>347</t>
  </si>
  <si>
    <t>634</t>
  </si>
  <si>
    <t>348</t>
  </si>
  <si>
    <t>0710010210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</si>
  <si>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"Вовлечение молодежи в социальную практику"</t>
  </si>
  <si>
    <t>349</t>
  </si>
  <si>
    <t>0710010220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</si>
  <si>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"Вовлечение молодежи в социальную практику"</t>
  </si>
  <si>
    <t>0710010430</t>
  </si>
  <si>
    <t>Средства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t>
  </si>
  <si>
    <t>351</t>
  </si>
  <si>
    <t>0710074560</t>
  </si>
  <si>
    <t>Поддержка деятельности муниципальных молодежных центров в рамках подпрограммы "Вовлечение молодежи в социальную практику"</t>
  </si>
  <si>
    <t>352</t>
  </si>
  <si>
    <t>0710075110</t>
  </si>
  <si>
    <t>Обеспечение муниципальных учреждений на реализацию ими отдельных расходных обязательств в рамках подпрограммы "Вовлечение молодежи в социальную практику"</t>
  </si>
  <si>
    <t>353</t>
  </si>
  <si>
    <t>0710085180</t>
  </si>
  <si>
    <t>Проведение текущего и капитального ремонта объектов социальной сферы муниципального образования г. Шарыпово в рамках подпрограммы "Вовлечение молодежи в социальную практику"</t>
  </si>
  <si>
    <t>354</t>
  </si>
  <si>
    <t>0710085500</t>
  </si>
  <si>
    <t>Организация и поддержка молодежного движения в реализации мероприятий "Шарыпово - город молодых" в рамках подпрограммы "Вовлечение молодежи в социальную практику"</t>
  </si>
  <si>
    <t>355</t>
  </si>
  <si>
    <t>0710085520</t>
  </si>
  <si>
    <t>Обеспечение деятельности (оказание услуг) подведомственных молодежных центров в рамках подпрограммы "Вовлечение молодежи в социальную практику"</t>
  </si>
  <si>
    <t>356</t>
  </si>
  <si>
    <t>357</t>
  </si>
  <si>
    <t>0710085760</t>
  </si>
  <si>
    <t>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"Вовлечение молодежи в социальную практику"</t>
  </si>
  <si>
    <t>358</t>
  </si>
  <si>
    <t>07100S4560</t>
  </si>
  <si>
    <t>Поддержка деятельности муниципальных молодежных центров в рамках подпрограммы "Вовлечение молодежи в социальную практику" за счет бюджета города</t>
  </si>
  <si>
    <t>359</t>
  </si>
  <si>
    <t>0720085500</t>
  </si>
  <si>
    <t>Организация и поддержка молодежного движения в реализации мероприятий "Шарыпово - город молодых" в рамках подпрограммы "Патриотическое воспитание молодежи города Шарыпово"</t>
  </si>
  <si>
    <t>360</t>
  </si>
  <si>
    <t>07200S4540</t>
  </si>
  <si>
    <t>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города Шарыпово"</t>
  </si>
  <si>
    <t>361</t>
  </si>
  <si>
    <t>362</t>
  </si>
  <si>
    <t>363</t>
  </si>
  <si>
    <t>02400R0270</t>
  </si>
  <si>
    <t>Реализация мероприятий в сфере обеспечения доступности приоритетных объектов и услуг в приоритетных сферах жизнедеятельности инвалидови других маломобильных групп населения в рамках подпрограммы "Доступная среда"</t>
  </si>
  <si>
    <t>364</t>
  </si>
  <si>
    <t>02400S0270</t>
  </si>
  <si>
    <t>Софинансирование расходов на обеспечение беспрепятственного доступа к муниципальным учреждениям социальной инфраструктуры в рамках подпрограммы "Доступная среда"</t>
  </si>
  <si>
    <t>365</t>
  </si>
  <si>
    <t>366</t>
  </si>
  <si>
    <t>367</t>
  </si>
  <si>
    <t>0610010210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</si>
  <si>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"Формирование здорового образа жизни через развитие массовой физической культуры и спорта"</t>
  </si>
  <si>
    <t>368</t>
  </si>
  <si>
    <t>0610010220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</si>
  <si>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"Формирование здорового образа жизни через развитие массовой физической культуры и спорта"</t>
  </si>
  <si>
    <t>369</t>
  </si>
  <si>
    <t>0610074370</t>
  </si>
  <si>
    <t>Расходы на модернизацию и укрепление материально-технической базы муниципальных физкультурно-спортивных организаций в рамках подпрограммы "Формирование здорового образа жизни через развитие массовой физической культуры и спорта"</t>
  </si>
  <si>
    <t>370</t>
  </si>
  <si>
    <t>0610075110</t>
  </si>
  <si>
    <t>Обеспечение муниципальных учреждений на реализацию ими отдельных расходных обязательств в рамках подпрограммы "Формирование здорового образа жизни через развитие массовой физической культуры и спорта"</t>
  </si>
  <si>
    <t>371</t>
  </si>
  <si>
    <t>0610085400</t>
  </si>
  <si>
    <t>Обеспечение деятельности (оказание услуг) подведомственных учреждений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</si>
  <si>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372</t>
  </si>
  <si>
    <t>0610085410</t>
  </si>
  <si>
    <t>Мероприятия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</si>
  <si>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373</t>
  </si>
  <si>
    <t>0610088230</t>
  </si>
  <si>
    <t>Расходы на организацию и проведение тестирования комплекса ГТО в рамках подпрограммы "Формирование здорового образа жизни через развитие массовой физической культуры и спорта"</t>
  </si>
  <si>
    <t>374</t>
  </si>
  <si>
    <t>375</t>
  </si>
  <si>
    <t>06100S0220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</si>
  <si>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"Формирование здорового образа жизни через развитие массовой физической культуры и спорта" за счет средств местного бюджета</t>
  </si>
  <si>
    <t>376</t>
  </si>
  <si>
    <t>06100S4370</t>
  </si>
  <si>
    <t>Софинансирование расходов на модернизацию и укрепление материально-технической базы муниципальных физкультурно-спортивных организаций в рамках подпрограммы "Формирование здорового образа жизни через развитие массовой физической культуры и спорта"</t>
  </si>
  <si>
    <t>377</t>
  </si>
  <si>
    <t>378</t>
  </si>
  <si>
    <t>379</t>
  </si>
  <si>
    <t>380</t>
  </si>
  <si>
    <t>381</t>
  </si>
  <si>
    <t>382</t>
  </si>
  <si>
    <t>383</t>
  </si>
  <si>
    <t>384</t>
  </si>
  <si>
    <t>385</t>
  </si>
  <si>
    <t>386</t>
  </si>
  <si>
    <t>387</t>
  </si>
  <si>
    <t>388</t>
  </si>
  <si>
    <t>Финансовое управление администрации города Шарыпово</t>
  </si>
  <si>
    <t>389</t>
  </si>
  <si>
    <t>390</t>
  </si>
  <si>
    <t>391</t>
  </si>
  <si>
    <t>1140010210</t>
  </si>
  <si>
    <t>392</t>
  </si>
  <si>
    <t>393</t>
  </si>
  <si>
    <t>1140085160</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</si>
  <si>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t>
  </si>
  <si>
    <t>394</t>
  </si>
  <si>
    <t>395</t>
  </si>
  <si>
    <t>396</t>
  </si>
  <si>
    <t>397</t>
  </si>
  <si>
    <t>1140087860</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</si>
  <si>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t>
  </si>
  <si>
    <t>398</t>
  </si>
  <si>
    <t>399</t>
  </si>
  <si>
    <t>400</t>
  </si>
  <si>
    <t>401</t>
  </si>
  <si>
    <t>9620088250</t>
  </si>
  <si>
    <t>Расходы, связанные с уплатой исполнительных листов, предъявленных к казне муниципального образования</t>
  </si>
  <si>
    <t>402</t>
  </si>
  <si>
    <t>403</t>
  </si>
  <si>
    <t>404</t>
  </si>
  <si>
    <t>405</t>
  </si>
  <si>
    <t>1120085680</t>
  </si>
  <si>
    <t>Расходы на обслуживание муниципального долга города Шарыпово в рамках подпрограммы "Управление муниципальным долгом муниципального образования город Шарыпово"</t>
  </si>
  <si>
    <t>730</t>
  </si>
  <si>
    <t>406</t>
  </si>
  <si>
    <t>Комитет по управлению муниципальным имуществом и земельными отношениями Администрации города Шарыпово</t>
  </si>
  <si>
    <t>407</t>
  </si>
  <si>
    <t>408</t>
  </si>
  <si>
    <t>409</t>
  </si>
  <si>
    <t>1010085670</t>
  </si>
  <si>
    <t>Оценка рыночной стоимости объектов муниципальной собственности города Шарыпово в рамках подпрограммы "Развитие земельно-имущественных отношений"</t>
  </si>
  <si>
    <t>410</t>
  </si>
  <si>
    <t>1020085160</t>
  </si>
  <si>
    <t>Руководство и управление в сфере установленных функций органов местного самоуправления исполнение расходов в рамках подпрограммы "Обеспечение реализации программы и прочие мероприятия"</t>
  </si>
  <si>
    <t>411</t>
  </si>
  <si>
    <t>412</t>
  </si>
  <si>
    <t>413</t>
  </si>
  <si>
    <t>414</t>
  </si>
  <si>
    <t>1030087930</t>
  </si>
  <si>
    <t>Расходы на реализацию отдельных мероприятий в области имущественных отношений муниципального образования</t>
  </si>
  <si>
    <t>415</t>
  </si>
  <si>
    <t>416</t>
  </si>
  <si>
    <t>417</t>
  </si>
  <si>
    <t>1010085660</t>
  </si>
  <si>
    <t>Формирование объектов муниципальной собственности в рамках подпрограммы "Развитие земельно-имущественных отношений"</t>
  </si>
  <si>
    <t>418</t>
  </si>
  <si>
    <t>419</t>
  </si>
  <si>
    <t>420</t>
  </si>
  <si>
    <t>0330087640</t>
  </si>
  <si>
    <t>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13.12.2013г. № 656-п "Об установлении минимального размера взноса на капитальный ремонт общего имущества в многоквартирных домах, расположенных на территории Красноярского края, на 2014-2016 годы" в рамках подпрограммы "Обеспечение реализации муниципальной программы и прочие мероприятия"</t>
  </si>
  <si>
    <t>421</t>
  </si>
  <si>
    <t>880</t>
  </si>
  <si>
    <t>422</t>
  </si>
  <si>
    <t>9620088340</t>
  </si>
  <si>
    <t>Расходы, связанные с оплатой исполнительного листа по делу А33-20805/2016 от 18.04.2017</t>
  </si>
  <si>
    <t>423</t>
  </si>
  <si>
    <t>424</t>
  </si>
  <si>
    <t>425</t>
  </si>
  <si>
    <t>0350005550</t>
  </si>
  <si>
    <t>Долевое финансирование расходов (за муниципальное жилье) на реализацию мероприятий по благоустройству, направленных на формирование современной городской среды в рамках подпрограммы "Формирование современной городской среды"</t>
  </si>
  <si>
    <t>426</t>
  </si>
  <si>
    <t>427</t>
  </si>
  <si>
    <t>428</t>
  </si>
  <si>
    <t>07300R0200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</si>
  <si>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Шарыпово"за счет краевого бюджета</t>
  </si>
  <si>
    <t>429</t>
  </si>
  <si>
    <t>07300S0200</t>
  </si>
  <si>
    <t>Обеспечение жильем молодых семей, проживающих на территории муниципального образования города Шарыпово Красноярского края в рамках подпрограммы "Обеспечение жильем молодых семей в городе Шарыпово"за счет бюджета города</t>
  </si>
  <si>
    <t>430</t>
  </si>
  <si>
    <t>431</t>
  </si>
  <si>
    <t>01400R0820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</si>
  <si>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"Поддержка детей-сирот, расширение практики применения семейных форм воспитания"</t>
  </si>
  <si>
    <t>432</t>
  </si>
  <si>
    <t>Муниципальное казенное учреждение "Управление капитального строительства"</t>
  </si>
  <si>
    <t>433</t>
  </si>
  <si>
    <t>434</t>
  </si>
  <si>
    <t>435</t>
  </si>
  <si>
    <t>9530085740</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</si>
  <si>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t>
  </si>
  <si>
    <t>436</t>
  </si>
  <si>
    <t>437</t>
  </si>
  <si>
    <t>438</t>
  </si>
  <si>
    <t>9530087050</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</si>
  <si>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t>
  </si>
  <si>
    <t>439</t>
  </si>
  <si>
    <t>440</t>
  </si>
  <si>
    <t>441</t>
  </si>
  <si>
    <t>442</t>
  </si>
  <si>
    <t>443</t>
  </si>
  <si>
    <t>444</t>
  </si>
  <si>
    <t>0350005551</t>
  </si>
  <si>
    <t>Выполнение работ по созданию проектной документации для муниципальных нужд в рамках подпрограммы "Формирование современной городской среды"</t>
  </si>
  <si>
    <t>445</t>
  </si>
  <si>
    <t>03500R5550</t>
  </si>
  <si>
    <t>Расходы на реализацию мероприятий по благоустройству, направленных на формирование современной городской среды в рамках подпрограммы "Формирование современной городской среды"</t>
  </si>
  <si>
    <t>446</t>
  </si>
  <si>
    <t>03500S5550</t>
  </si>
  <si>
    <t>Долевое финансирование расходов на реализацию мероприятий по благоустройству, направленных на формирование современной городской среды в рамках подпрограммы "Формирование современной городской среды"</t>
  </si>
  <si>
    <t>447</t>
  </si>
  <si>
    <t>Муниципальное  казенное учреждение "Служба городского хозяйства"</t>
  </si>
  <si>
    <t>448</t>
  </si>
  <si>
    <t>449</t>
  </si>
  <si>
    <t>450</t>
  </si>
  <si>
    <t>0420088020</t>
  </si>
  <si>
    <t>Видеомониторинг и управление сетевыми камерами и серверами в рамках подпрограммы "Обеспечение безопасности населения муниципального образования "город Шарыпово Красноярского края"</t>
  </si>
  <si>
    <t>451</t>
  </si>
  <si>
    <t>452</t>
  </si>
  <si>
    <t>453</t>
  </si>
  <si>
    <t>454</t>
  </si>
  <si>
    <t>455</t>
  </si>
  <si>
    <t>456</t>
  </si>
  <si>
    <t>0910075080</t>
  </si>
  <si>
    <t>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модернизация и развитие сети автомобильных дорог"</t>
  </si>
  <si>
    <t>457</t>
  </si>
  <si>
    <t>0910075090</t>
  </si>
  <si>
    <t>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"Обеспечение сохранности, модернизация и развитие сети автомобильных дорог"</t>
  </si>
  <si>
    <t>458</t>
  </si>
  <si>
    <t>0910085780</t>
  </si>
  <si>
    <t>Cодержание автомобильных дорог общего пользования местного значения городских округов, городских и сельских поселений за счет средств дорожного фонда города Шарыпово в рамках подпрограммы "Обеспечение сохранности, модернизация и развитие сети автомобильных дорог"</t>
  </si>
  <si>
    <t>459</t>
  </si>
  <si>
    <t>0910088320</t>
  </si>
  <si>
    <t>Отдельные мероприятия в области дорожного хозяйства</t>
  </si>
  <si>
    <t>460</t>
  </si>
  <si>
    <t>09100S5080</t>
  </si>
  <si>
    <t>Долевое финансирование на содержание автомобильных дорог общего пользования местного значения городских округов в рамках подпрограммы "Обеспечение сохранности, модернизация и развитие сети автомобильных дорог"</t>
  </si>
  <si>
    <t>461</t>
  </si>
  <si>
    <t>09100S5090</t>
  </si>
  <si>
    <t>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"Обеспечение сохранности, модернизация и развитие сети автомобильных дорог"</t>
  </si>
  <si>
    <t>462</t>
  </si>
  <si>
    <t>0920074920</t>
  </si>
  <si>
    <t>Мероприятия, направленные на повышение безопасности дорожного движения в рамках подпрограммы "Повышение безопасности дорожного движения"</t>
  </si>
  <si>
    <t>463</t>
  </si>
  <si>
    <t>0920087200</t>
  </si>
  <si>
    <t>Выполнение работ (услуг) по содержанию, ремонту средств регулирования дорожного движения  на участках автодорог местного значения в рамках подпрограммы "Повышение безопасности дорожного движения"</t>
  </si>
  <si>
    <t>464</t>
  </si>
  <si>
    <t>0920088350</t>
  </si>
  <si>
    <t>Выполнение работ (услуг) по заиене знака маршрутного ориентирования в городе Шарыпово</t>
  </si>
  <si>
    <t>465</t>
  </si>
  <si>
    <t>09200S4920</t>
  </si>
  <si>
    <t>Долевое финансирование мероприятий, направленные на повышение безопасности дорожного движения в рамках подпрограммы "Повышение безопасности дорожного движения"</t>
  </si>
  <si>
    <t>466</t>
  </si>
  <si>
    <t>467</t>
  </si>
  <si>
    <t>0410075180</t>
  </si>
  <si>
    <t>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"Предупреждение, спасение, помощь населению муниципального образования "город Шарыпово</t>
  </si>
  <si>
    <t>468</t>
  </si>
  <si>
    <t>469</t>
  </si>
  <si>
    <t>470</t>
  </si>
  <si>
    <t>0310087080</t>
  </si>
  <si>
    <t>Установка индивидуальных приборов учета в муниципальных жилых помещения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</si>
  <si>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471</t>
  </si>
  <si>
    <t>0310087560</t>
  </si>
  <si>
    <t>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"город Шарыпово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</si>
  <si>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472</t>
  </si>
  <si>
    <t>0330087150</t>
  </si>
  <si>
    <t>Расходы по содержанию жилых помещений, предоставляемых по договорам социального найма, договорам найма жилых помещений муниципального жилищного фонда в рамках подпрограммы "Обеспечение реализации муниципальной программы и прочие мероприятия"</t>
  </si>
  <si>
    <t>473</t>
  </si>
  <si>
    <t>474</t>
  </si>
  <si>
    <t>0330075700</t>
  </si>
  <si>
    <t>Реализация отдельных мер по обеспечению ограничения платы граждан за коммунальные услуги в рамках подпрограммы "Обеспечение реализации муниципальной программы и прочие мероприятия"</t>
  </si>
  <si>
    <t>475</t>
  </si>
  <si>
    <t>0330087160</t>
  </si>
  <si>
    <t>Субсидии на возмещение разницы между экономически обоснованными расходами по содержанию и эксплуатации бани поселка Дубинино в рамках подпрограммы "Обеспечение реализации муниципальной программы и прочие мероприятия"</t>
  </si>
  <si>
    <t>476</t>
  </si>
  <si>
    <t>477</t>
  </si>
  <si>
    <t>0320087000</t>
  </si>
  <si>
    <t>Оплата услуг за потребленную электрическую энергию (уличное освещение) в рамках подпрограммы "Организация проведения работ (услуг) по благоустройству города"</t>
  </si>
  <si>
    <t>478</t>
  </si>
  <si>
    <t>0320087010</t>
  </si>
  <si>
    <t>Оплата услуг на содержание, ремонт оборудования уличного освещения в рамках подпрограммы "Организация проведения работ (услуг) по благоустройству города"</t>
  </si>
  <si>
    <t>479</t>
  </si>
  <si>
    <t>0320087020</t>
  </si>
  <si>
    <t>Оплата работ (услуг) в части озеления муниципального образования в рамках подпрограммы "Организация проведения работ (услуг) по благоустройству города"</t>
  </si>
  <si>
    <t>480</t>
  </si>
  <si>
    <t>0320087030</t>
  </si>
  <si>
    <t>Оплата работ (услуг) по содержанию и уходу за зелеными насаждениями на территории муниципального образования в рамках подпрограммы "Организация проведения работ (услуг) по благоустройству города"</t>
  </si>
  <si>
    <t>481</t>
  </si>
  <si>
    <t>0320087060</t>
  </si>
  <si>
    <t>Оплата работ (услуг) по организации и содержанию мест захоронения в рамках подпрограммы "Организация проведения работ (услуг) по благоустройству города"</t>
  </si>
  <si>
    <t>482</t>
  </si>
  <si>
    <t>0320087070</t>
  </si>
  <si>
    <t>Оплата работ (услуг) по содержанию и ремонту имущества в рамках подпрограммы "Организация проведения работ (услуг) по благоустройству города"</t>
  </si>
  <si>
    <t>483</t>
  </si>
  <si>
    <t>484</t>
  </si>
  <si>
    <t>03200S7410</t>
  </si>
  <si>
    <t>Долевое финансирование мероприятий на реализацию проектов по благоустройству территорий поселений, городских округов за счет бюджета города в рамках подпрограммы "Организация проведения работ (услуг) по благоустройству города"</t>
  </si>
  <si>
    <t>485</t>
  </si>
  <si>
    <t>486</t>
  </si>
  <si>
    <t>487</t>
  </si>
  <si>
    <t>488</t>
  </si>
  <si>
    <t>0330075710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</si>
  <si>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реализации муниципальной программы и прочие мероприятия"</t>
  </si>
  <si>
    <t>489</t>
  </si>
  <si>
    <t>490</t>
  </si>
  <si>
    <t>491</t>
  </si>
  <si>
    <t>492</t>
  </si>
  <si>
    <t>493</t>
  </si>
  <si>
    <t>494</t>
  </si>
  <si>
    <t>0330088240</t>
  </si>
  <si>
    <t>Разработка программы комплексного развития систем коммунальной инфраструктуры муниципального образования "город Шарыпово Красноярского края" на 2016-2026 годы в рамках подпрограммы "Обеспечение реализации муниципальной программы и прочие мероприятия"</t>
  </si>
  <si>
    <t>495</t>
  </si>
  <si>
    <t>0330088280</t>
  </si>
  <si>
    <t>Подготовка проекта на капитальный ремонт водовода в рамках подпрограммы "Обеспечение реализации муниципальной программы и прочие мероприятия"</t>
  </si>
  <si>
    <t>496</t>
  </si>
  <si>
    <t>0330088290</t>
  </si>
  <si>
    <t>Оплата государственной экспертизы в рамках подпрограммы "Обеспечение реализации муниципальной программы и прочие мероприятия"</t>
  </si>
  <si>
    <t>497</t>
  </si>
  <si>
    <t>03300S5710</t>
  </si>
  <si>
    <t>Долевое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реализации муниципальной программы и прочие мероприятия"</t>
  </si>
  <si>
    <t>499</t>
  </si>
  <si>
    <t>500</t>
  </si>
  <si>
    <t>0520087110</t>
  </si>
  <si>
    <t>Оплата работ (услуг) по подготовке и организации городских праздников в рамках подпрограммы "Поддержка искусства и народного творчества"</t>
  </si>
  <si>
    <t>501</t>
  </si>
  <si>
    <t>600</t>
  </si>
  <si>
    <t>Шарыповский городской Совет депутатов</t>
  </si>
  <si>
    <t>502</t>
  </si>
  <si>
    <t>503</t>
  </si>
  <si>
    <t>504</t>
  </si>
  <si>
    <t>9310085160</t>
  </si>
  <si>
    <t>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t>
  </si>
  <si>
    <t>505</t>
  </si>
  <si>
    <t>506</t>
  </si>
  <si>
    <t>507</t>
  </si>
  <si>
    <t>508</t>
  </si>
  <si>
    <t>9310085690</t>
  </si>
  <si>
    <t>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t>
  </si>
  <si>
    <t>509</t>
  </si>
  <si>
    <t>510</t>
  </si>
  <si>
    <t>9310087860</t>
  </si>
  <si>
    <t>511</t>
  </si>
  <si>
    <t>512</t>
  </si>
  <si>
    <t>513</t>
  </si>
  <si>
    <t>9310085700</t>
  </si>
  <si>
    <t>Прочие расходы в рамках непрграммных расходов представительного органа муниципального образования</t>
  </si>
  <si>
    <t>514</t>
  </si>
  <si>
    <t>700</t>
  </si>
  <si>
    <t>Управление социальной защиты населения Администрации города Шарыпово</t>
  </si>
  <si>
    <t>515</t>
  </si>
  <si>
    <t>516</t>
  </si>
  <si>
    <t>517</t>
  </si>
  <si>
    <t>0250085610</t>
  </si>
  <si>
    <t>Доплаты к пенсиям государственных служащих субъектов Российской Федерации и муниципальных служащих в рамках подпрограммы "Обеспечение реализации муниципальной целевой программы и прочие мероприятия"</t>
  </si>
  <si>
    <t>518</t>
  </si>
  <si>
    <t>519</t>
  </si>
  <si>
    <t>0230001510</t>
  </si>
  <si>
    <t>Субвенция на финансирование расходов по социальному обслуживанию населения, в том числе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населению"</t>
  </si>
  <si>
    <t>520</t>
  </si>
  <si>
    <t>521</t>
  </si>
  <si>
    <t>522</t>
  </si>
  <si>
    <t>0220006400</t>
  </si>
  <si>
    <t>Обеспечение бесплатного проезда детей и лиц, сопровождающих организационные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t>
  </si>
  <si>
    <t>523</t>
  </si>
  <si>
    <t>524</t>
  </si>
  <si>
    <t>0250075130</t>
  </si>
  <si>
    <t>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муниципальной программы и прочие мероприятия"</t>
  </si>
  <si>
    <t>525</t>
  </si>
  <si>
    <t>526</t>
  </si>
  <si>
    <t>527</t>
  </si>
  <si>
    <t>528</t>
  </si>
  <si>
    <t>529</t>
  </si>
  <si>
    <t>Всего расходов:</t>
  </si>
  <si>
    <t>Приложение №3</t>
  </si>
  <si>
    <t xml:space="preserve">                                                                                                                                       к постановлению Администрации города Шарыпово</t>
  </si>
  <si>
    <t xml:space="preserve">                                                                                                                                           "Об утверждении отчета об исполнении бюджета</t>
  </si>
  <si>
    <t>города Шарыпово по состоянию на 01 июля 2017 года"</t>
  </si>
  <si>
    <t xml:space="preserve">Исполнение бюджета города по источникам финансирования дефицита бюджета на 01.07.2017 год  </t>
  </si>
  <si>
    <t xml:space="preserve">Код главного администратора источников финансирования дефицита бюджета  </t>
  </si>
  <si>
    <t>Код вида источников</t>
  </si>
  <si>
    <t>Наименование кодов источников внутреннего финансирования дефицитов бюджета</t>
  </si>
  <si>
    <t>Исполнено 2017 год</t>
  </si>
  <si>
    <t>01 00 000000 0000000</t>
  </si>
  <si>
    <t>Источники внутреннего финансирования дефицитов бюджетов</t>
  </si>
  <si>
    <t>01 02 000000 0000000</t>
  </si>
  <si>
    <t>Кредиты кредитных организаций в валюте Российской Федерации</t>
  </si>
  <si>
    <t>01 02 000000 0000700</t>
  </si>
  <si>
    <t>Получение кредитов от кредитных организаций в валюте Российской Федерации</t>
  </si>
  <si>
    <t>01 02 000004 0000710</t>
  </si>
  <si>
    <t>Получение кредитов от кредитных организаций бюджетами городских округов в валюте Российской Федерации</t>
  </si>
  <si>
    <t>01 02 000000 0000800</t>
  </si>
  <si>
    <t>Погашение кредитов, предоставленных кредитными организациями в валюте Российской Федерации</t>
  </si>
  <si>
    <t>01 02 000004 0000810</t>
  </si>
  <si>
    <t>Погашение бюджетами городских округов кредитов от кредитных организаций в валюте Российской Федерации</t>
  </si>
  <si>
    <t>01 05 000000 0000000</t>
  </si>
  <si>
    <t>Изменение остатков средств на счетах по учету средств бюджетов</t>
  </si>
  <si>
    <t>01 05 000000 0000500</t>
  </si>
  <si>
    <t>Увеличение остатков средств бюджетов</t>
  </si>
  <si>
    <t>01 05 020000 0000500</t>
  </si>
  <si>
    <t>Увеличение прочих остатков средств бюджетов</t>
  </si>
  <si>
    <t>01 05 020100 0000510</t>
  </si>
  <si>
    <t>Увеличение прочих остатков денежных средств бюджетов</t>
  </si>
  <si>
    <t>01 05 020104 0000510</t>
  </si>
  <si>
    <t>Увеличение прочих остатков денежных средств бюджетов городских округов</t>
  </si>
  <si>
    <t>01 05 000000 0000600</t>
  </si>
  <si>
    <t>Уменьшение остатков средств бюджетов</t>
  </si>
  <si>
    <t>01 05 020000 0000600</t>
  </si>
  <si>
    <t xml:space="preserve">Уменьшение прочих остатков средств бюджетов </t>
  </si>
  <si>
    <t>01 05 020100 0000610</t>
  </si>
  <si>
    <t xml:space="preserve">Уменьшение прочих остатков денежных средств бюджетов </t>
  </si>
  <si>
    <t>01 05 020104 0000610</t>
  </si>
  <si>
    <t xml:space="preserve">Уменьшение прочих остатков денежных средств бюджетов городских округов </t>
  </si>
  <si>
    <t>Источники финансирования дефицитов бюджетов - всего</t>
  </si>
  <si>
    <t>Предоставление субсидий на возмещение части расходов вновь созданным субъектам малого предпринимательства, связанных с приобретением и созданием основных средств и началом предпринимательской деятельности в рамках подпрограммы "Развитие субъектов малого и среднего предпринимательства в городе Шарыпово" за счет бюджета города</t>
  </si>
  <si>
    <t>52</t>
  </si>
  <si>
    <t>08102S6070</t>
  </si>
  <si>
    <t>Предоставление субсидий на возмещение части затрат субъектам малого и (или) среднего предпринимательства, связанные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в городе Шарыпово" за счет бюджета города</t>
  </si>
  <si>
    <t>53</t>
  </si>
  <si>
    <t>08103S6070</t>
  </si>
  <si>
    <t>Предоставление субсидий на возмещение части затрат субъектам малого и (или) среднего предпринимательства на уплату первого взноса (аванса) при заключении договоров лизинга оборудования в рамках подпрограммы "Развитие субъектов малого и среднего предпринимательства в городе Шарыпово" за счет бюджета города</t>
  </si>
  <si>
    <t>54</t>
  </si>
  <si>
    <t>08104S6070</t>
  </si>
  <si>
    <t>Работа АНО "Агентство поддержки МСБ г.Шарыпово" в рамках подпрограммы "Развитие субъектов малого и среднего предпринимательства в городе Шарыпово"за счет бюджета города</t>
  </si>
  <si>
    <t>55</t>
  </si>
  <si>
    <t>56</t>
  </si>
  <si>
    <t>57</t>
  </si>
  <si>
    <t>0410075550</t>
  </si>
  <si>
    <t>Организация и проведение акарицидных обработок мест массового отдыха населения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</si>
  <si>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58</t>
  </si>
  <si>
    <t>04100S5550</t>
  </si>
  <si>
    <t>Организация и проведение акарицидных обработок мест массового отдыха населения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 за счет бюджета города</t>
  </si>
  <si>
    <t>59</t>
  </si>
  <si>
    <t>012</t>
  </si>
  <si>
    <t>Муниципальное казенное учреждение "Центр бухгалтерского учета и отчетности города Шарыпово"</t>
  </si>
  <si>
    <t>60</t>
  </si>
  <si>
    <t>61</t>
  </si>
  <si>
    <t>62</t>
  </si>
  <si>
    <t>9540085260</t>
  </si>
  <si>
    <t>Обеспечение деятельности (оказание услуг)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t>
  </si>
  <si>
    <t>111</t>
  </si>
  <si>
    <t>63</t>
  </si>
  <si>
    <t>119</t>
  </si>
  <si>
    <t>64</t>
  </si>
  <si>
    <t>65</t>
  </si>
  <si>
    <t>852</t>
  </si>
  <si>
    <t>66</t>
  </si>
  <si>
    <t>9610074290</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</si>
  <si>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t>
  </si>
  <si>
    <t>67</t>
  </si>
  <si>
    <t>68</t>
  </si>
  <si>
    <t>69</t>
  </si>
  <si>
    <t>Управление образованием администрации г.Шарыпово</t>
  </si>
  <si>
    <t>70</t>
  </si>
  <si>
    <t>07</t>
  </si>
  <si>
    <t>71</t>
  </si>
  <si>
    <t>72</t>
  </si>
  <si>
    <t>0110010210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</si>
  <si>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t>
  </si>
  <si>
    <t>611</t>
  </si>
  <si>
    <t>73</t>
  </si>
  <si>
    <t>621</t>
  </si>
  <si>
    <t>74</t>
  </si>
  <si>
    <t>0110010220</t>
  </si>
  <si>
    <t>Доплата к региональным выплатам и выплатам,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t>
  </si>
  <si>
    <t>75</t>
  </si>
  <si>
    <t>76</t>
  </si>
  <si>
    <t>0110074080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</si>
  <si>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t>
  </si>
  <si>
    <t>77</t>
  </si>
  <si>
    <t>78</t>
  </si>
  <si>
    <t>0110075110</t>
  </si>
  <si>
    <t>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</si>
  <si>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79</t>
  </si>
  <si>
    <t>80</t>
  </si>
  <si>
    <t>0110075880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</si>
  <si>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t>
  </si>
  <si>
    <t>81</t>
  </si>
  <si>
    <t>612</t>
  </si>
  <si>
    <t>82</t>
  </si>
  <si>
    <t>83</t>
  </si>
  <si>
    <t>622</t>
  </si>
  <si>
    <t>84</t>
  </si>
  <si>
    <t>0110085010</t>
  </si>
  <si>
    <t>Обеспечение деятельности (оказание услуг) подведомственных дошкольных образовательных учреждений в рамках подпрограммы "Развитие дошкольного, общего и дополнительного образования"</t>
  </si>
  <si>
    <t>85</t>
  </si>
  <si>
    <t>86</t>
  </si>
  <si>
    <t>87</t>
  </si>
  <si>
    <t>88</t>
  </si>
  <si>
    <t>0110085190</t>
  </si>
  <si>
    <t>Обеспечение деятельности (оказание услуг) подведомственных дошкольных образовательных учреждений в части обеспечения питания детей в рамках подпрограммы "Развитие дошкольного, общего и дополнительного образования"</t>
  </si>
  <si>
    <t>89</t>
  </si>
  <si>
    <t>90</t>
  </si>
  <si>
    <t>91</t>
  </si>
  <si>
    <t>92</t>
  </si>
  <si>
    <t>93</t>
  </si>
  <si>
    <t>94</t>
  </si>
  <si>
    <t>95</t>
  </si>
  <si>
    <t>0110073980</t>
  </si>
  <si>
    <t>Расходы, предусмотренные на проведение мероприятий, направленных на обеспечение безопасного участия детей в дорожном движении, в рамках подпрограммы "Развитие дошкольного, общего и дополнительного образования"</t>
  </si>
  <si>
    <t>96</t>
  </si>
  <si>
    <t>97</t>
  </si>
  <si>
    <t>0110074090</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</si>
  <si>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t>
  </si>
  <si>
    <t>98</t>
  </si>
  <si>
    <t>99</t>
  </si>
  <si>
    <t>101</t>
  </si>
  <si>
    <t>0110075630</t>
  </si>
  <si>
    <t>Расходы, предусмотренные на развитие инфраструктуры общеобразовательных учреждений в рамках подпрограммы "Развитие дошкольного, общего и дополнительного образования"</t>
  </si>
  <si>
    <t>102</t>
  </si>
  <si>
    <t>103</t>
  </si>
  <si>
    <t>0110075640</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</si>
  <si>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t>
  </si>
  <si>
    <t>104</t>
  </si>
  <si>
    <t>105</t>
  </si>
  <si>
    <t>106</t>
  </si>
  <si>
    <t>107</t>
  </si>
  <si>
    <t>0110075660</t>
  </si>
  <si>
    <t>Реализация государственных полномочий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t>
  </si>
  <si>
    <t>108</t>
  </si>
  <si>
    <t>109</t>
  </si>
  <si>
    <t>0110085030</t>
  </si>
  <si>
    <t>Организация питания детей в группах предшкольного образования в рамках подпрограммы "Развитие дошкольного, общего и дополнительного образования"</t>
  </si>
  <si>
    <t>110</t>
  </si>
  <si>
    <t>0110085040</t>
  </si>
  <si>
    <t>Обеспечение деятельности (оказание услуг) подведомственных общеобразовательных учреждений в рамках подпрограммы "Развитие дошкольного, общего и дополнительного образования"</t>
  </si>
  <si>
    <t>112</t>
  </si>
  <si>
    <t>113</t>
  </si>
  <si>
    <t>114</t>
  </si>
  <si>
    <t>0110085090</t>
  </si>
  <si>
    <t>Подготовка общеобразовательных учреждений города Шарыпово к началу учебного года в рамках подпрограммы "Развитие дошкольного, общего и дополнительного образования"</t>
  </si>
  <si>
    <t>115</t>
  </si>
  <si>
    <t>116</t>
  </si>
  <si>
    <t>0110085180</t>
  </si>
  <si>
    <t>Проведение текущего и капитального ремонта объектов социальной сферы муниципального образования г. Шарыпово в рамках подпрограммы "Развитие дошкольного, общего и дополнительного образования"</t>
  </si>
  <si>
    <t>118</t>
  </si>
  <si>
    <t>0110087990</t>
  </si>
  <si>
    <t>Санитарная обработка инфекционных вспышек (гельмиты)</t>
  </si>
  <si>
    <t>01100S3980</t>
  </si>
  <si>
    <t>Софинансирование расходов предусмотренных на проведение мероприятий, направленных на обеспечение безопасного участия детей в дорожном движении, в рамках подпрограммы "Развитие дошкольного, общего и дополнительного образования"</t>
  </si>
  <si>
    <t>01100S5630</t>
  </si>
  <si>
    <t>Софинансирование расходов, направленных на развитие инфраструктуры общеобразовательных учреждений в рамках подпрограммы "Развитие дошкольного, общего и дополнительного образования детей"</t>
  </si>
  <si>
    <t>01100S7460</t>
  </si>
  <si>
    <t>Долевое финансирование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</si>
  <si>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123</t>
  </si>
  <si>
    <t>124</t>
  </si>
  <si>
    <t>125</t>
  </si>
  <si>
    <t>126</t>
  </si>
  <si>
    <t>0110010310</t>
  </si>
  <si>
    <t>Персональные выплаты, устанавливаемые в целях повышения оплаты труда молодым специалистам в рамках подпрограммы "Развитие дошкольного, общего и дополнительного образования"</t>
  </si>
  <si>
    <t>127</t>
  </si>
  <si>
    <t>128</t>
  </si>
  <si>
    <t>0110085050</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</si>
  <si>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t>
  </si>
  <si>
    <t>0110087340</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</si>
  <si>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дошкольного, общего и дополнительного образования"</t>
  </si>
  <si>
    <t>130</t>
  </si>
  <si>
    <t>0110087370</t>
  </si>
  <si>
    <t>Софинансирование расходов на 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</si>
  <si>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0120085070</t>
  </si>
  <si>
    <t>Организация и проведение ежегодного городского театрального фестиваля "Лицедеи" в рамках подпрограммы "Выявление и сопровождение одаренных детей"</t>
  </si>
  <si>
    <t>132</t>
  </si>
  <si>
    <t>133</t>
  </si>
  <si>
    <t>134</t>
  </si>
  <si>
    <t>135</t>
  </si>
  <si>
    <t>136</t>
  </si>
  <si>
    <t>137</t>
  </si>
  <si>
    <t>138</t>
  </si>
  <si>
    <t>013007397Г</t>
  </si>
  <si>
    <t>Оплата стоимости набора продуктов питания или готовых блюд и их транспортировки в лагеря с дневным пребыванием детей в рамках подпрограммы "Развитие в городе Шарыпово системы отдыха, оздоровления и занятости детей"</t>
  </si>
  <si>
    <t>139</t>
  </si>
  <si>
    <t>140</t>
  </si>
  <si>
    <t>013007397Е</t>
  </si>
  <si>
    <t>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муниципальных загородных оздоровительных лагерей, оказанных на договорной основе, в рамках подпрограммы "Развитие в городе Шарыпово системы отдыха, оздоровления и занятости детей"</t>
  </si>
  <si>
    <t>013007397Ж</t>
  </si>
  <si>
    <t>Организация отдыха детей в каникулярное время и их оздоровления в муниципальных загородных оздоровительных лагерях в рамках подпрограммы "Развитие в городе Шарыпово системы отдыха, оздоровления и занятости детей"</t>
  </si>
  <si>
    <t>142</t>
  </si>
  <si>
    <t>143</t>
  </si>
  <si>
    <t>0130075530</t>
  </si>
  <si>
    <t>Расходы, направленные на сохранение и развитие материально-технической базы муниципальных загородных оздоровительных лагерей, в рамках подпрограммы "Развитие в городе Шарыпово системы отдыха, оздоровления и занятости детей"</t>
  </si>
  <si>
    <t>144</t>
  </si>
  <si>
    <t>145</t>
  </si>
  <si>
    <t>0130085100</t>
  </si>
  <si>
    <t>Организация летнего отдыха, оздоровления и занятости детей  в рамках подпрограммы "Развитие в городе Шарыпово системы отдыха, оздоровления и занятости детей"</t>
  </si>
  <si>
    <t>146</t>
  </si>
  <si>
    <t>147</t>
  </si>
  <si>
    <t>148</t>
  </si>
  <si>
    <t>01300S397Г</t>
  </si>
  <si>
    <t>Оплата стоимости набора продуктов питания или готовых блюд и их транспортировку в лагерях с дневным пребыванием детей в рамках подпрограмма "Развитие в городе Шарыпово системы отдыха, оздоровления и занятости детей" за счет средств бюджета города</t>
  </si>
  <si>
    <t>149</t>
  </si>
  <si>
    <t>150</t>
  </si>
  <si>
    <t>01300S397Е</t>
  </si>
  <si>
    <t>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муниципальных загородных оздоровительных лагерей, оказанных на договорной основе, в рамках подпрограммы «Развитие в городе Шарыпово системы отдыха, оздоровления и занятости детей" за счет бюджета города</t>
  </si>
  <si>
    <t>151</t>
  </si>
  <si>
    <t>01300S397Ж</t>
  </si>
  <si>
    <t>Организация отдыха детей и их оздоровления в муниципальных загородных оздоровительных лагерях в рамках подпрограммы "Развитие в городе Шарыпово системы отдыха, оздоровления и занятости детей" за счет бюджета города</t>
  </si>
  <si>
    <t>152</t>
  </si>
  <si>
    <t>01300S5530</t>
  </si>
  <si>
    <t>Софинансирование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в городе Шарыпово системы отдыха, оздоровления и занятости детей"</t>
  </si>
  <si>
    <t>153</t>
  </si>
  <si>
    <t>154</t>
  </si>
  <si>
    <t>155</t>
  </si>
  <si>
    <t>156</t>
  </si>
  <si>
    <t>157</t>
  </si>
  <si>
    <t>0120085080</t>
  </si>
  <si>
    <t>Проведение муниципальной церемонии "Успех года" в рамках подпрограммы "Выявление и сопровождение одаренных детей"</t>
  </si>
  <si>
    <t>158</t>
  </si>
  <si>
    <t>0150010210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</si>
  <si>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t>
  </si>
  <si>
    <t>159</t>
  </si>
  <si>
    <t>160</t>
  </si>
  <si>
    <t>0150010220</t>
  </si>
  <si>
    <t>Доплата к региональным выплатам и выплатам,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ппочие мкроприятия в области образования"</t>
  </si>
  <si>
    <t>161</t>
  </si>
  <si>
    <t>162</t>
  </si>
  <si>
    <t>0150075110</t>
  </si>
  <si>
    <t>Обеспечение муниципальных учреждений на реализацию ими отдельных расходных обязательств в рамках подпрограммы "Обеспечение реализации муниципальной программы и прочие мероприятия в области образования"</t>
  </si>
  <si>
    <t>163</t>
  </si>
  <si>
    <t>0150075520</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</si>
  <si>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t>
  </si>
  <si>
    <t>164</t>
  </si>
  <si>
    <t>165</t>
  </si>
  <si>
    <t>166</t>
  </si>
  <si>
    <t>167</t>
  </si>
  <si>
    <t>0150085160</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</si>
  <si>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t>
  </si>
  <si>
    <t>168</t>
  </si>
  <si>
    <t>169</t>
  </si>
  <si>
    <t>170</t>
  </si>
  <si>
    <t>171</t>
  </si>
  <si>
    <t>0150085170</t>
  </si>
  <si>
    <t>Обеспечение деятельности (оказание услуг) подведомственных учреждений в сфере бухгалтерского учета и отчетности, технического обеспечения в рамках подпрограммы "Обеспечение реализации муниципальной программы и прочие мероприятия в области образования"</t>
  </si>
  <si>
    <t>172</t>
  </si>
  <si>
    <t>173</t>
  </si>
  <si>
    <t>174</t>
  </si>
  <si>
    <t>175</t>
  </si>
  <si>
    <t>176</t>
  </si>
  <si>
    <t>0150085190</t>
  </si>
  <si>
    <t>Обеспечение деятельности (оказание услуг) подведомственных учреждений в сфере информационно-методического обеспечения деятельности образовательных учреждений  в рамках подпрограммы "Обеспечение реализации муниципальной программы и прочие мероприятия в области образования"</t>
  </si>
  <si>
    <t>178</t>
  </si>
  <si>
    <t>179</t>
  </si>
  <si>
    <t>0110075540</t>
  </si>
  <si>
    <t>Реализация государственных полномочий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t>
  </si>
  <si>
    <t>180</t>
  </si>
  <si>
    <t>181</t>
  </si>
  <si>
    <t>0110075560</t>
  </si>
  <si>
    <t>Реализация государственных полномочий на выплату и доставку компенсации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t>
  </si>
  <si>
    <t>183</t>
  </si>
  <si>
    <t>184</t>
  </si>
  <si>
    <t>018</t>
  </si>
  <si>
    <t>Администрация поселка Горячегорск в городе Шарыпово</t>
  </si>
  <si>
    <t>185</t>
  </si>
  <si>
    <t>186</t>
  </si>
  <si>
    <t>187</t>
  </si>
  <si>
    <t>9510010210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</si>
  <si>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учреждений муниципального образования</t>
  </si>
  <si>
    <t>189</t>
  </si>
  <si>
    <t>9510010220</t>
  </si>
  <si>
    <t>Доплата к региональным выплатам и выплатам,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учреждений муниципального образования</t>
  </si>
  <si>
    <t>190</t>
  </si>
  <si>
    <t>191</t>
  </si>
  <si>
    <t>9510085160</t>
  </si>
  <si>
    <t>Руководство и управление в сфере установленных функций в рамках непрограммных расходов отдельных учреждений муниципального образования</t>
  </si>
  <si>
    <t>192</t>
  </si>
  <si>
    <t>193</t>
  </si>
  <si>
    <t>194</t>
  </si>
  <si>
    <t>9510087860</t>
  </si>
  <si>
    <t>195</t>
  </si>
  <si>
    <t>196</t>
  </si>
  <si>
    <t>197</t>
  </si>
  <si>
    <t>198</t>
  </si>
  <si>
    <t>9510051180</t>
  </si>
  <si>
    <t>Осуществление первичного воинского учета на территориях, где отсутствуют военные комиссариаты в рамках непрограммных расходов отдельных учреждений муниципального образования</t>
  </si>
  <si>
    <t>199</t>
  </si>
  <si>
    <t>200</t>
  </si>
  <si>
    <t>201</t>
  </si>
  <si>
    <t>202</t>
  </si>
  <si>
    <t>203</t>
  </si>
  <si>
    <t>0410074120</t>
  </si>
  <si>
    <t>Расходы на обеспечение первичных мер пожарной безопасности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</si>
  <si>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204</t>
  </si>
  <si>
    <t>0410087220</t>
  </si>
  <si>
    <t>Обеспечение деятельности (оказание услуг) муниципального пожарного поста в поселке Горячегорск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</si>
  <si>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205</t>
  </si>
  <si>
    <t>206</t>
  </si>
  <si>
    <t>207</t>
  </si>
  <si>
    <t>0410087820</t>
  </si>
  <si>
    <t>Обеспечение мер пожарной безопасности муниципального образования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</si>
  <si>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208</t>
  </si>
  <si>
    <t>209</t>
  </si>
  <si>
    <t>210</t>
  </si>
  <si>
    <t>0330087130</t>
  </si>
  <si>
    <t>Организация общественных работ для граждан, зарегистрированных в органах службы занятости в целях поиска подходящей работы и безработных граждан в рамках подпрограммы "Обеспечение реализации муниципальной программы и прочие мероприятия"</t>
  </si>
  <si>
    <t>211</t>
  </si>
  <si>
    <t>212</t>
  </si>
  <si>
    <t>05</t>
  </si>
  <si>
    <t>213</t>
  </si>
  <si>
    <t>214</t>
  </si>
  <si>
    <t>0320087100</t>
  </si>
  <si>
    <t>Финансовое обеспечение прочих мероприятий в области благоустройства в рамках подпрограммы "Организация проведения работ (услуг) по благоустройству города"</t>
  </si>
  <si>
    <t>215</t>
  </si>
  <si>
    <t>216</t>
  </si>
  <si>
    <t>0330010210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</si>
  <si>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</si>
  <si>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217</t>
  </si>
  <si>
    <t>218</t>
  </si>
  <si>
    <t>0330010220</t>
  </si>
  <si>
    <t>Доплата к региональным выплатам и выплатам,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</si>
  <si>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219</t>
  </si>
  <si>
    <t>220</t>
  </si>
  <si>
    <t>0330087050</t>
  </si>
  <si>
    <t>Обеспечение деятельности (оказание услуг) подведомственных учреждений в сфере жилищно-коммунального хозяйства в рамках подпрограммы "Обеспечение реализации муниципальной программы и прочие мероприятия"</t>
  </si>
  <si>
    <t>221</t>
  </si>
  <si>
    <t>222</t>
  </si>
  <si>
    <t>223</t>
  </si>
  <si>
    <t>019</t>
  </si>
  <si>
    <t>Контрольно-счетная палата города Шарыпово</t>
  </si>
  <si>
    <t>224</t>
  </si>
  <si>
    <t>225</t>
  </si>
  <si>
    <t>06</t>
  </si>
  <si>
    <t>226</t>
  </si>
  <si>
    <t>9410085160</t>
  </si>
  <si>
    <t>Руководство и управление в сфере установленных функций в рамках непрограммных расходов Контрольно-счетной палаты муниципального образования</t>
  </si>
  <si>
    <t>227</t>
  </si>
  <si>
    <t>228</t>
  </si>
  <si>
    <t>229</t>
  </si>
  <si>
    <t>230</t>
  </si>
  <si>
    <t>025</t>
  </si>
  <si>
    <t>Администрация поселка Дубинино города Шарыпово</t>
  </si>
  <si>
    <t>231</t>
  </si>
  <si>
    <t>232</t>
  </si>
  <si>
    <t>233</t>
  </si>
  <si>
    <t>234</t>
  </si>
  <si>
    <t>235</t>
  </si>
  <si>
    <t>236</t>
  </si>
  <si>
    <t>237</t>
  </si>
  <si>
    <t>238</t>
  </si>
  <si>
    <t>239</t>
  </si>
  <si>
    <t>240</t>
  </si>
  <si>
    <t>241</t>
  </si>
  <si>
    <t>242</t>
  </si>
  <si>
    <t>243</t>
  </si>
  <si>
    <t>9520051180</t>
  </si>
  <si>
    <t>245</t>
  </si>
  <si>
    <t>246</t>
  </si>
  <si>
    <t>247</t>
  </si>
  <si>
    <t>248</t>
  </si>
  <si>
    <t>249</t>
  </si>
  <si>
    <t>250</t>
  </si>
  <si>
    <t>251</t>
  </si>
  <si>
    <t>04100S4120</t>
  </si>
  <si>
    <t>Софинансирование расходов на обеспечение первичных мер пожарной безопасности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</si>
  <si>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252</t>
  </si>
  <si>
    <t>Отдел культуры администрации г.Шарыпово</t>
  </si>
  <si>
    <t>253</t>
  </si>
  <si>
    <t>254</t>
  </si>
  <si>
    <t>255</t>
  </si>
  <si>
    <t>0530010210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</si>
  <si>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t>
  </si>
  <si>
    <t>256</t>
  </si>
  <si>
    <t>0530010220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</si>
  <si>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t>
  </si>
  <si>
    <t>257</t>
  </si>
  <si>
    <t>0530010310</t>
  </si>
  <si>
    <t>Персональные выплаты, устанавливаемые в целях повышения оплаты труда молодым специалистам в рамках подпрограммы "Обеспечение условий реализации программы и прочие мероприятия"</t>
  </si>
  <si>
    <t>258</t>
  </si>
  <si>
    <t>0530010320</t>
  </si>
  <si>
    <t>Персональные выплаты, устанавливаемые с учетом опыта работы при наличии ученой степени, почетного звания, нагрудного знака (значка)</t>
  </si>
  <si>
    <t>259</t>
  </si>
  <si>
    <t>0530074810</t>
  </si>
  <si>
    <t>Поддержка социокультурных проектов муниципальных учреждений культуры и образовательных учреждений в области культуры в рамках подпрограммы "Обеспечение условий реализации программы и прочие мероприятия"</t>
  </si>
  <si>
    <t>260</t>
  </si>
  <si>
    <t>261</t>
  </si>
  <si>
    <t>0530075110</t>
  </si>
  <si>
    <t>Обеспечение муниципальных учреждений на реализацию ими отдельных расходных обязательств в рамках подпрограммы "Обеспечение условий реализации программы и прочие мероприятия"</t>
  </si>
  <si>
    <t>262</t>
  </si>
  <si>
    <t>0530085270</t>
  </si>
  <si>
    <t>Обеспечение деятельности (оказание услуг) подведомственных учреждений дополнительного образования в рамках подпрограммы "Обеспечение условий реализации программы и прочие мероприятия"</t>
  </si>
  <si>
    <t>263</t>
  </si>
  <si>
    <t>05300S4810</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</si>
  <si>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"Обеспечение условий реализации программы и прочие мероприятия"</t>
  </si>
  <si>
    <t>264</t>
  </si>
  <si>
    <t>265</t>
  </si>
  <si>
    <t>266</t>
  </si>
  <si>
    <t>267</t>
  </si>
  <si>
    <t>268</t>
  </si>
  <si>
    <t>269</t>
  </si>
  <si>
    <t>0510010210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</si>
  <si>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t>
  </si>
  <si>
    <t>270</t>
  </si>
  <si>
    <t>0510010220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</si>
  <si>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t>
  </si>
  <si>
    <t>271</t>
  </si>
  <si>
    <t>0510010310</t>
  </si>
  <si>
    <t>Персональные выплаты, устанавливаемые в целях повышения оплаты труда молодым специалистам в рамках подпрограммы "Сохранение культурного наследия"</t>
  </si>
  <si>
    <t>272</t>
  </si>
  <si>
    <t>0510010440</t>
  </si>
  <si>
    <t>Средства на повышение размеров оплаты труда основного персонала библиотек и музеев Красноярского края в рамках подпрограммы "Сохранение культурного наследия"</t>
  </si>
  <si>
    <t>273</t>
  </si>
  <si>
    <t>0510074490</t>
  </si>
  <si>
    <t>Расходы на организационную и материально-техническую модернизацию муниципальных библиотек в рамках подпрограммы "Сохранение культурного наследия"</t>
  </si>
  <si>
    <t>274</t>
  </si>
  <si>
    <t>275</t>
  </si>
  <si>
    <t>0510074810</t>
  </si>
  <si>
    <t>Поддержка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</si>
  <si>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276</t>
  </si>
  <si>
    <t>0510075110</t>
  </si>
  <si>
    <t>Обеспечение муниципальных учреждений на реализацию ими отдельных расходных обязательств в рамках подпрограммы "Сохранение культурного наследия"</t>
  </si>
  <si>
    <t>277</t>
  </si>
  <si>
    <t>0510085180</t>
  </si>
  <si>
    <t>Проведение текущего и капитального ремонта объектов социальной сферы муниципального образования г. Шарыпово в рамках подпрограммы "Сохранение культурного наследия "</t>
  </si>
  <si>
    <t>278</t>
  </si>
  <si>
    <t>279</t>
  </si>
  <si>
    <t>0510085200</t>
  </si>
  <si>
    <t>Обеспечение деятельности (оказание услуг) подведомственных учреждений в рамках подпрограммы "Сохранение культурного наследия"</t>
  </si>
  <si>
    <t>280</t>
  </si>
  <si>
    <t>0510085220</t>
  </si>
  <si>
    <t>Обеспечение деятельности (оказание услуг) подведомственных учреждений музейного типа в рамках подпрограммы "Сохранение культурного наследия"</t>
  </si>
  <si>
    <t>281</t>
  </si>
  <si>
    <t>0510085330</t>
  </si>
  <si>
    <t>Комплектование книжных фондов муниципальных библиотек в рамках подпрограммы "Сохранение культурного наследия"</t>
  </si>
  <si>
    <t>282</t>
  </si>
  <si>
    <t>05100L5190</t>
  </si>
  <si>
    <t>Поддержка отрасли культуры в рамках подпрограммы "Сохранение культурного наследия" за счет бюджета города</t>
  </si>
  <si>
    <t>283</t>
  </si>
  <si>
    <t>05100R5190</t>
  </si>
  <si>
    <t>Поддержка отрасли культуры в рамках подпрограммы "Сохранение культурного наследия"</t>
  </si>
  <si>
    <t>284</t>
  </si>
  <si>
    <t>05100S4810</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</si>
  <si>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</si>
  <si>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285</t>
  </si>
  <si>
    <t>05100S5190</t>
  </si>
  <si>
    <t>Софинансирование мероприятий, направленных на поддержку отрасли культура в рамках подпрограммы "Сохранение культурного наследия"</t>
  </si>
  <si>
    <t>286</t>
  </si>
  <si>
    <t>0520010210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</si>
  <si>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"Поддержка искусства и народного творчества"</t>
  </si>
  <si>
    <t>287</t>
  </si>
  <si>
    <t>0520010220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</si>
  <si>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"Поддержка искусства и народного творчества"</t>
  </si>
  <si>
    <t>288</t>
  </si>
  <si>
    <t>0520010310</t>
  </si>
  <si>
    <t>Персональные выплаты, устанавливаемые в целях повышения оплаты труда молодым специалистам в рамках подпрограммы "Поддержка искусства и народного творчества"</t>
  </si>
  <si>
    <t>289</t>
  </si>
  <si>
    <t>0520010320</t>
  </si>
  <si>
    <t>290</t>
  </si>
  <si>
    <t>052007449Ц</t>
  </si>
  <si>
    <t>На укрепление материально-технической базы центра культурного развития в рамках подпрограммы "Поддержка искусства и народного творчества"</t>
  </si>
  <si>
    <t>291</t>
  </si>
  <si>
    <t>0520074810</t>
  </si>
  <si>
    <t>Поддержка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</si>
  <si>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292</t>
  </si>
  <si>
    <t>293</t>
  </si>
  <si>
    <t>0520075110</t>
  </si>
  <si>
    <t>Обеспечение муниципальных учреждений на реализацию ими отдельных расходных обязательств в рамках подпрограммы "Поддержка искусства и народного творчества"</t>
  </si>
  <si>
    <t>294</t>
  </si>
  <si>
    <t>0520085230</t>
  </si>
  <si>
    <t>Обеспечение деятельности (оказание услуг) подведомственных учреждений в сфере театрального искусства в рамках подпрограммы "Поддержка искусства и народного творчества"</t>
  </si>
  <si>
    <t>295</t>
  </si>
  <si>
    <t>296</t>
  </si>
  <si>
    <t>0520085240</t>
  </si>
  <si>
    <t>Обеспечение деятельности (оказание услуг) подведомственных учреждений в сфере театрального искусства студии "Актер - моя профессия" в рамках подпрограммы "Поддержка искусства и народного творчества"</t>
  </si>
  <si>
    <t>297</t>
  </si>
  <si>
    <t>0520085250</t>
  </si>
  <si>
    <t>Обеспечение деятельности (оказание услуг) подведомственных учреждений в рамках подпрограммы "Поддержка искусства и народного творчества"</t>
  </si>
  <si>
    <t>298</t>
  </si>
  <si>
    <t>299</t>
  </si>
  <si>
    <t>0520088210</t>
  </si>
  <si>
    <t>Расходы на мероприятия "Культурная столица" в рамках подпрограммы "Поддержка искусства и народного творчества"</t>
  </si>
  <si>
    <t>300</t>
  </si>
  <si>
    <t>05200L558Ц</t>
  </si>
  <si>
    <t>Софинансирование расходов на приобретение мебели для центра культурного развития в городах с численностью до 300 тысяч человек в рамках подпрограммы "Поддержка искусства и народного творчества"</t>
  </si>
  <si>
    <t>301</t>
  </si>
  <si>
    <t>05200R558Т</t>
  </si>
  <si>
    <t>Расходы на поддержку творческой деятельности муниципальных театров в рамках подпрограммы "Поддержка искусства и народного творчества"</t>
  </si>
  <si>
    <t>302</t>
  </si>
  <si>
    <t>303</t>
  </si>
  <si>
    <t>05200R558Ц</t>
  </si>
  <si>
    <t>Расходы на приобретение мебели и звукового оборудования для центра культурного развития в городах с численностью до 300 тысяч человек в рамках подпрограммы "Поддержка искусства и народного творчества"</t>
  </si>
  <si>
    <t>304</t>
  </si>
  <si>
    <t>05200S449Ц</t>
  </si>
  <si>
    <t>Софинансирование расходов на укрепление материально-технической базы центра культурного развития в рамках подпрограммы "Поддержка искусства и народного творчества"</t>
  </si>
  <si>
    <t>305</t>
  </si>
  <si>
    <t>05200S4810</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</si>
  <si>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</si>
  <si>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306</t>
  </si>
  <si>
    <t>05200S558Т</t>
  </si>
  <si>
    <t>Софинансирование расходов на поддержку творческой деятельности муниципальных театров в рамках подпрограммы "Поддержка искусства и народного творчества"</t>
  </si>
  <si>
    <t>307</t>
  </si>
  <si>
    <t>05200S558Ц</t>
  </si>
  <si>
    <t>Софинансирование расходов на приобретение звукового оборудования для центра культурного развития в городах с численностью до 300 тысяч человек в рамках подпрограммы "Поддержка искусства и народного творчества"</t>
  </si>
  <si>
    <t>308</t>
  </si>
  <si>
    <t>309</t>
  </si>
  <si>
    <t>310</t>
  </si>
  <si>
    <t>311</t>
  </si>
  <si>
    <t>312</t>
  </si>
  <si>
    <t>313</t>
  </si>
  <si>
    <t>314</t>
  </si>
  <si>
    <t>315</t>
  </si>
  <si>
    <t>0530085160</t>
  </si>
  <si>
    <t>Руководство и управление в сфере установленных функций органов местного самоуправления в рамках подпрограммы "Обеспечение условий реализации программы и прочие мероприятия"</t>
  </si>
  <si>
    <t>316</t>
  </si>
  <si>
    <t>317</t>
  </si>
  <si>
    <t>318</t>
  </si>
  <si>
    <t>319</t>
  </si>
  <si>
    <t>320</t>
  </si>
  <si>
    <t>0530085260</t>
  </si>
  <si>
    <t>Обеспечение деятельности (оказание услуг) подведомственных учреждений в сфере бухгалтерского учета и отчетности в рамках подпрограммы "Обеспечение условий реализации программы и прочие мероприятия"</t>
  </si>
  <si>
    <t>322</t>
  </si>
  <si>
    <t>323</t>
  </si>
  <si>
    <t>324</t>
  </si>
  <si>
    <t>033</t>
  </si>
  <si>
    <t>Отдел спорта и молодежной политики Администрации города Шарыпово</t>
  </si>
  <si>
    <t>325</t>
  </si>
  <si>
    <t>326</t>
  </si>
  <si>
    <t>327</t>
  </si>
  <si>
    <t>0620010210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</si>
  <si>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детско-юношеского спорта и системы подготовки спортивного резерва"</t>
  </si>
  <si>
    <t>328</t>
  </si>
  <si>
    <t>0620010220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</si>
  <si>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детско-юношеского спорта и системы подготовки спортивного резерва"</t>
  </si>
  <si>
    <t>329</t>
  </si>
  <si>
    <t>0620075110</t>
  </si>
  <si>
    <t>Обеспечение муниципальных учреждений на реализацию ими отдельных расходных обязательств в рамках подпрограммы "Развитие детско-юношеского спорта и системы подготовки спортивного резерва"</t>
  </si>
  <si>
    <t>330</t>
  </si>
  <si>
    <t>0620085420</t>
  </si>
  <si>
    <t>Обеспечение деятельности (оказание услуг) подведомственных учреждений дополнительного образования в рамках подпрограммы "Развитие детско-юношеского спорта и системы подготовки спортивного резерва"</t>
  </si>
  <si>
    <t>331</t>
  </si>
  <si>
    <t>0620085430</t>
  </si>
  <si>
    <t>Финансовое обеспечение участия лучших спортсменов в соревнованиях различного уровня в рамках подпрограммы "Развитие детско-юношеского спорта и системы подготовки спортивного резерва"</t>
  </si>
  <si>
    <t>332</t>
  </si>
  <si>
    <t>0620085440</t>
  </si>
  <si>
    <t>Прочие мероприятия в сфере спортивного совершенствования в рамках подпрограммы "Развитие детско-юношеского спорта и системы подготовки спортивного резерва"</t>
  </si>
  <si>
    <t>333</t>
  </si>
  <si>
    <t>0630010210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</si>
  <si>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</si>
  <si>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005</t>
  </si>
  <si>
    <t>1.08.07.00.0.01.0.000.110</t>
  </si>
  <si>
    <t>Государственная пошлина за государственную регистрацию, а также за совершение прочих юридически значимых действий</t>
  </si>
  <si>
    <t>1.08.07.15.0.01.0.000.110</t>
  </si>
  <si>
    <t>Государственная пошлина за выдачу разрешения на установку рекламной конструкции</t>
  </si>
  <si>
    <t>1.08.07.15.0.01.1.000.110</t>
  </si>
  <si>
    <t>1.09.00.00.0.00.0.000.000</t>
  </si>
  <si>
    <t>ЗАДОЛЖЕННОСТЬ И ПЕРЕРАСЧЕТЫ ПО ОТМЕНЕННЫМ НАЛОГАМ, СБОРАМ И ИНЫМ ОБЯЗАТЕЛЬНЫМ ПЛАТЕЖАМ</t>
  </si>
  <si>
    <t>1.09.07.00.0.00.0.000.110</t>
  </si>
  <si>
    <t>Прочие налоги и сборы (по отмененным местным налогам и сборам)</t>
  </si>
  <si>
    <t>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</si>
  <si>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</si>
  <si>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</si>
  <si>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</si>
  <si>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1.09.07.03.2.04.1.000.110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</si>
  <si>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</si>
  <si>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1.09.07.05.0.00.0.000.110</t>
  </si>
  <si>
    <t>Прочие местные налоги и сборы</t>
  </si>
  <si>
    <t>1.09.07.05.2.04.0.000.110</t>
  </si>
  <si>
    <t>Прочие местные налоги и сборы, мобилизуемые на территориях городских округов</t>
  </si>
  <si>
    <t>1.09.07.05.2.04.1.000.110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</si>
  <si>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</si>
  <si>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1.09.07.05.2.04.2.100.110</t>
  </si>
  <si>
    <t>Прочие местные налоги и сборы, мобилизуемые на территориях городских округов (пени по соответствующему платежу)</t>
  </si>
  <si>
    <t>117</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</si>
  <si>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</si>
  <si>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</si>
  <si>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</si>
  <si>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</si>
  <si>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</si>
  <si>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</si>
  <si>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</si>
  <si>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</si>
  <si>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</si>
  <si>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</si>
  <si>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</si>
  <si>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</si>
  <si>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1.11.05.03.4.04.0.002.120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</si>
  <si>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(Управление образованием администрации города Шарыпово)</t>
  </si>
  <si>
    <t>1.11.05.03.4.04.0.006.120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</si>
  <si>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(Отдел спорта и молодежной политики Администрации города Шарыпово)</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</si>
  <si>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</si>
  <si>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</si>
  <si>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</si>
  <si>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</si>
  <si>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1.11.05.07.4.04.0.001.120</t>
  </si>
  <si>
    <t>Доходы от сдачи в аренду имущества, составляющего казну городских округов (за исключением земельных участков)(плата за аренду муниципального имущества)</t>
  </si>
  <si>
    <t>1.11.05.07.4.04.0.002.120</t>
  </si>
  <si>
    <t>Доходы от сдачи в аренду имущества, составляющего казну городских округов (за исключением земельных участков)(плата за пользования жилым помещением по договорам социального найма, найма жилых помещений муниципального жилищного фонда)</t>
  </si>
  <si>
    <t>048</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</si>
  <si>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</si>
  <si>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</si>
  <si>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</si>
  <si>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</si>
  <si>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</si>
  <si>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</si>
  <si>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</si>
  <si>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</si>
  <si>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1.12.01.02.0.01.0.000.120</t>
  </si>
  <si>
    <t>Плата за выбросы загрязняющих веществ в атмосферный воздух передвижными объектами</t>
  </si>
  <si>
    <t>1.12.01.02.0.01.6.000.120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</si>
  <si>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</si>
  <si>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</si>
  <si>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</si>
  <si>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</si>
  <si>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</si>
  <si>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</si>
  <si>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</si>
  <si>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131</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</si>
  <si>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</si>
  <si>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</si>
  <si>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</si>
  <si>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</si>
  <si>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</si>
  <si>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</si>
  <si>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</si>
  <si>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</si>
  <si>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</si>
  <si>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</si>
  <si>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</si>
  <si>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</si>
  <si>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</si>
  <si>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</si>
  <si>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</si>
  <si>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</si>
  <si>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</si>
  <si>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</si>
  <si>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</si>
  <si>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</si>
  <si>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</si>
  <si>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</si>
  <si>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</si>
  <si>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</si>
  <si>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</si>
  <si>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</si>
  <si>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</si>
  <si>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</si>
  <si>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</si>
  <si>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</si>
  <si>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</si>
  <si>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</si>
  <si>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</si>
  <si>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</si>
  <si>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</si>
  <si>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</si>
  <si>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</si>
  <si>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</si>
  <si>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</si>
  <si>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</si>
  <si>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</si>
  <si>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</si>
  <si>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</si>
  <si>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</si>
  <si>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</si>
  <si>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</si>
  <si>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</si>
  <si>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</si>
  <si>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</si>
  <si>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188</t>
  </si>
  <si>
    <t>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</si>
  <si>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</si>
  <si>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</si>
  <si>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</si>
  <si>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031</t>
  </si>
  <si>
    <t>1.16.23.00.0.00.0.000.140</t>
  </si>
  <si>
    <t>Доходы от возмещения ущерба при возникновении страховых случаев</t>
  </si>
  <si>
    <t>1.16.23.04.0.04.0.000.140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</si>
  <si>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</si>
  <si>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</si>
  <si>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</si>
  <si>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</si>
  <si>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</si>
  <si>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1.16.25.05.0.01.0.000.140</t>
  </si>
  <si>
    <t>Денежные взыскания (штрафы) за нарушение законодательства в области охраны окружающей среды</t>
  </si>
  <si>
    <t>1.16.25.05.0.01.6.000.140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</si>
  <si>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</si>
  <si>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321</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</si>
  <si>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</si>
  <si>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</si>
  <si>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</si>
  <si>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</si>
  <si>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1.16.25.08.0.00.0.000.140</t>
  </si>
  <si>
    <t>Денежные взыскания (штрафы) за нарушение водного законодательства</t>
  </si>
  <si>
    <t>1.16.25.08.4.04.0.000.140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</si>
  <si>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</si>
  <si>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</si>
  <si>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</si>
  <si>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</si>
  <si>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</si>
  <si>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1.16.30.00.0.01.0.000.140</t>
  </si>
  <si>
    <t>Денежные взыскания (штрафы) за правонарушения в области дорожного движения</t>
  </si>
  <si>
    <t>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</si>
  <si>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</si>
  <si>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</si>
  <si>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</si>
  <si>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</si>
  <si>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</si>
  <si>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</si>
  <si>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</si>
  <si>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</si>
  <si>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</si>
  <si>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099</t>
  </si>
  <si>
    <t>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</si>
  <si>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</si>
  <si>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1.16.32.00.0.04.0.000.140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</si>
  <si>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</si>
  <si>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1.16.32.00.0.04.0.005.140</t>
  </si>
  <si>
    <t>Денежные взыскания, налагаемые в возмещение ущерба, причиненного в результате незаконного или нецелевого использования бюджетных средств (Управление образованием Администрации города Шарыпово)</t>
  </si>
  <si>
    <t>498</t>
  </si>
  <si>
    <t>1.16.41.00.0.01.0.000.140</t>
  </si>
  <si>
    <t>Денежные взыскания (штрафы) за нарушение законодательства Российской Федерации об электроэнергетике</t>
  </si>
  <si>
    <t>1.16.41.00.0.01.6.000.140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</si>
  <si>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</si>
  <si>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</si>
  <si>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</si>
  <si>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</si>
  <si>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</si>
  <si>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1.16.45.00.0.01.0.000.140</t>
  </si>
  <si>
    <t>Денежные взыскания (штрафы) за нарушения законодательства Российской Федерации о промышленной безопасности</t>
  </si>
  <si>
    <t>1.16.45.00.0.01.6.000.140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</si>
  <si>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</si>
  <si>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1.16.51.00.0.02.0.000.140</t>
  </si>
  <si>
    <t>Денежные взыскания (штрафы), установленные законами субъектов Российской Федерации за несоблюдение муниципальных правовых актов</t>
  </si>
  <si>
    <t>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</si>
  <si>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</si>
  <si>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1.16.90.00.0.00.0.000.140</t>
  </si>
  <si>
    <t>Прочие поступления от денежных взысканий (штрафов) и иных сумм в возмещение ущерба</t>
  </si>
  <si>
    <t>1.16.90.04.0.04.0.000.140</t>
  </si>
  <si>
    <t>Прочие поступления от денежных взысканий (штрафов) и иных сумм в возмещение ущерба, зачисляемые в бюджеты городских округов</t>
  </si>
  <si>
    <t>069</t>
  </si>
  <si>
    <t>120</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</si>
  <si>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</si>
  <si>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</si>
  <si>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177</t>
  </si>
  <si>
    <t>1.16.90.04.0.04.7.000.140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</si>
  <si>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</si>
  <si>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1.17.00.00.0.00.0.000.000</t>
  </si>
  <si>
    <t>ПРОЧИЕ НЕНАЛОГОВЫЕ ДОХОДЫ</t>
  </si>
  <si>
    <t>1.17.01.00.0.00.0.000.180</t>
  </si>
  <si>
    <t>Невыясненные поступления</t>
  </si>
  <si>
    <t>1.17.01.04.0.04.0.000.180</t>
  </si>
  <si>
    <t>Невыясненные поступления, зачисляемые в бюджеты городских округов</t>
  </si>
  <si>
    <t>1.17.05.00.0.00.0.000.180</t>
  </si>
  <si>
    <t>Прочие неналоговые доходы</t>
  </si>
  <si>
    <t>1.17.05.04.0.04.0.000.180</t>
  </si>
  <si>
    <t>Прочие неналоговые доходы бюджетов городских округов</t>
  </si>
  <si>
    <t>013</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</si>
  <si>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</si>
  <si>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</si>
  <si>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</si>
  <si>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</si>
  <si>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</si>
  <si>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</si>
  <si>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</si>
  <si>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</si>
  <si>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2.02.15.00.1.04.0.000.151</t>
  </si>
  <si>
    <t>Дотации бюджетам городских округов на выравнивание бюджетной обеспеченности</t>
  </si>
  <si>
    <t>2.02.15.00.1.04.2.711.151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</si>
  <si>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</si>
  <si>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2.02.15.00.1.04.2.712.151</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</si>
  <si>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</si>
  <si>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2.02.15.00.2.00.0.000.151</t>
  </si>
  <si>
    <t>Дотации бюджетам на поддержку мер по обеспечению сбалансированности бюджетов</t>
  </si>
  <si>
    <t>2.02.15.00.2.04.0.000.151</t>
  </si>
  <si>
    <t>Дотации бюджетам городских округов на поддержку мер по обеспечению сбалансированности бюджетов</t>
  </si>
  <si>
    <t>2.02.20.00.0.00.0.000.151</t>
  </si>
  <si>
    <t>Субсидии бюджетам бюджетной системы Российской Федерации (межбюджетные субсидии)</t>
  </si>
  <si>
    <t>2.02.20.05.1.00.0.000.151</t>
  </si>
  <si>
    <t>Субсидии бюджетам на реализацию федеральных целевых программ</t>
  </si>
  <si>
    <t>2.02.20.05.1.04.0.000.151</t>
  </si>
  <si>
    <t>Субсидии бюджетам городских округов на реализацию федеральных целевых программ</t>
  </si>
  <si>
    <t>2.02.25.02.7.00.0.000.151</t>
  </si>
  <si>
    <t>Субсидии бюджетам на реализацию мероприятий государственной программы Российской Федерации "Доступная среда" на 2011 - 2020 годы</t>
  </si>
  <si>
    <t>2.02.25.02.7.04.0.000.151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</si>
  <si>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</si>
  <si>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2.02.25.51.9.00.0.000.151</t>
  </si>
  <si>
    <t>Субсидия бюджетам на поддержку отрасли культуры</t>
  </si>
  <si>
    <t>2.02.25.51.9.04.0.000.151</t>
  </si>
  <si>
    <t>Субсидия бюджетам городских округов на поддержку отрасли культуры</t>
  </si>
  <si>
    <t>2.02.25.55.5.00.0.000.151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</si>
  <si>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</si>
  <si>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2.02.25.55.5.04.0.000.151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</si>
  <si>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</si>
  <si>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2.02.25.55.8.00.0.000.151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</si>
  <si>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</si>
  <si>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2.02.25.55.8.04.0.000.151</t>
  </si>
  <si>
    <t>Субсидии бюджетам городских округов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</si>
  <si>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2.02.29.99.9.00.0.000.151</t>
  </si>
  <si>
    <t>Прочие субсидии</t>
  </si>
  <si>
    <t>2.02.29.99.9.04.0.000.151</t>
  </si>
  <si>
    <t>Прочие субсидии бюджетам городских округов</t>
  </si>
  <si>
    <t>2.02.29.99.9.04.1.021.151</t>
  </si>
  <si>
    <t>Субсидии бюджетам муниципальных образований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</si>
  <si>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2.02.29.99.9.04.1.031.151</t>
  </si>
  <si>
    <t>Субсидии бюджетам муниципальных образований на персональные выплаты, устанавливаемые в целях повышения оплаты труда молодым специалистам, персональные выплаты, устанавливаемые с учётом опыта работы при наличии учёной степени, почётного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</si>
  <si>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2.02.29.99.9.04.1.043.151</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</si>
  <si>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</si>
  <si>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2.02.29.99.9.04.1.044.151</t>
  </si>
  <si>
    <t>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t>
  </si>
  <si>
    <t>2.02.29.99.9.04.7.397.151</t>
  </si>
  <si>
    <t>Субсидии бюджетам муниципальных образований на организацию отдыха детей и их оздоровления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</si>
  <si>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2.02.29.99.9.04.7.398.151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</si>
  <si>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</si>
  <si>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2.02.29.99.9.04.7.412.151</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</si>
  <si>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</si>
  <si>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2.02.29.99.9.04.7.437.151</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</si>
  <si>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</si>
  <si>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2.02.29.99.9.04.7.449.151</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</si>
  <si>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</si>
  <si>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2.02.29.99.9.04.7.456.151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</si>
  <si>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</si>
  <si>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2.02.29.99.9.04.7.481.151</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</si>
  <si>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</si>
  <si>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2.02.29.99.9.04.7.492.151</t>
  </si>
  <si>
    <t>Субсидии бюджетам муниципальных образований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</si>
  <si>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2.02.29.99.9.04.7.508.151</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</si>
  <si>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</si>
  <si>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2.02.29.99.9.04.7.509.151</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</si>
  <si>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</si>
  <si>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2.02.29.99.9.04.7.511.151</t>
  </si>
  <si>
    <t>от  19.07.2017 № 135</t>
  </si>
  <si>
    <t>Приложение 2
к постановлению Администрации города Шарыпово
"Об исполнении бюджета города по сотоянию на 01 июля 2017 года"
от 19.07.2017 № 135</t>
  </si>
  <si>
    <t>Исполнение бюджета города Шарыпово по расходам по состоянию на 01.07.2017 года</t>
  </si>
  <si>
    <t>(рублей)</t>
  </si>
  <si>
    <t>№ п/п</t>
  </si>
  <si>
    <t>Код ведомства</t>
  </si>
  <si>
    <t>Раздел</t>
  </si>
  <si>
    <t>Подраздел</t>
  </si>
  <si>
    <t>Целевая статья</t>
  </si>
  <si>
    <t>Наименование целевой статьи</t>
  </si>
  <si>
    <t>Вид расходов</t>
  </si>
  <si>
    <t>Ассигнования
 2017 год</t>
  </si>
  <si>
    <t>Исполнено</t>
  </si>
  <si>
    <t>1</t>
  </si>
  <si>
    <t>2</t>
  </si>
  <si>
    <t>3</t>
  </si>
  <si>
    <t>4</t>
  </si>
  <si>
    <t>5</t>
  </si>
  <si>
    <t>6</t>
  </si>
  <si>
    <t>7</t>
  </si>
  <si>
    <t>8</t>
  </si>
  <si>
    <t>Администрация города Шарыпово</t>
  </si>
  <si>
    <t>01</t>
  </si>
  <si>
    <t>02</t>
  </si>
  <si>
    <t>9610085710</t>
  </si>
  <si>
    <t>Функционирование Главы муниципального образования в рамках непрограммных расходов исполнительного органа местного самоуправления</t>
  </si>
  <si>
    <t>121</t>
  </si>
  <si>
    <t>129</t>
  </si>
  <si>
    <t>04</t>
  </si>
  <si>
    <t>9610010210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</si>
  <si>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исполнительного органа местного самоуправления</t>
  </si>
  <si>
    <t>9</t>
  </si>
  <si>
    <t>10</t>
  </si>
  <si>
    <t>9610010220</t>
  </si>
  <si>
    <t>Доплата к региональным выплатам и выплатам,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исполнительного органа местного самоуправления</t>
  </si>
  <si>
    <t>11</t>
  </si>
  <si>
    <t>12</t>
  </si>
  <si>
    <t>9610085160</t>
  </si>
  <si>
    <t>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t>
  </si>
  <si>
    <t>13</t>
  </si>
  <si>
    <t>122</t>
  </si>
  <si>
    <t>14</t>
  </si>
  <si>
    <t>15</t>
  </si>
  <si>
    <t>244</t>
  </si>
  <si>
    <t>16</t>
  </si>
  <si>
    <t>851</t>
  </si>
  <si>
    <t>17</t>
  </si>
  <si>
    <t>9610087860</t>
  </si>
  <si>
    <t>18</t>
  </si>
  <si>
    <t>19</t>
  </si>
  <si>
    <t>20</t>
  </si>
  <si>
    <t>9610085730</t>
  </si>
  <si>
    <t>Резервный фонд Администрации города Шарыпово в рамках непрограммных расходов исполнительного органа местного самоуправления</t>
  </si>
  <si>
    <t>870</t>
  </si>
  <si>
    <t>21</t>
  </si>
  <si>
    <t>22</t>
  </si>
  <si>
    <t>0410087300</t>
  </si>
  <si>
    <t>Выполнение отдельных мероприятий по проведению заключительной дезинфекции в местах (очагах) возникновения инфекционных заболеваний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</si>
  <si>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23</t>
  </si>
  <si>
    <t>0410087530</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</si>
  <si>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дезинсекции</t>
  </si>
  <si>
    <t>24</t>
  </si>
  <si>
    <t>0540075190</t>
  </si>
  <si>
    <t>Осуществление государственных полномочий в области архивного дела в рамках подпрограммы "Развитие архивного дела в городе Шарыпово"</t>
  </si>
  <si>
    <t>25</t>
  </si>
  <si>
    <t>26</t>
  </si>
  <si>
    <t>27</t>
  </si>
  <si>
    <t>9610075140</t>
  </si>
  <si>
    <t>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t>
  </si>
  <si>
    <t>28</t>
  </si>
  <si>
    <t>29</t>
  </si>
  <si>
    <t>30</t>
  </si>
  <si>
    <t>9610076040</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</si>
  <si>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t>
  </si>
  <si>
    <t>31</t>
  </si>
  <si>
    <t>32</t>
  </si>
  <si>
    <t>33</t>
  </si>
  <si>
    <t>34</t>
  </si>
  <si>
    <t>853</t>
  </si>
  <si>
    <t>35</t>
  </si>
  <si>
    <t>9620088270</t>
  </si>
  <si>
    <t>Расходы, связанные с уплатой исполнительного листа по делу № А33-22463/2016 от 21.11.2016</t>
  </si>
  <si>
    <t>36</t>
  </si>
  <si>
    <t>831</t>
  </si>
  <si>
    <t>37</t>
  </si>
  <si>
    <t>9620088300</t>
  </si>
  <si>
    <t>Расходы, связанные с оплатой исполнительного листа ВС 061515921 от 27.02.2017</t>
  </si>
  <si>
    <t>38</t>
  </si>
  <si>
    <t>9620088310</t>
  </si>
  <si>
    <t>Расходы, связанные с уплатой административных штрафов надзорных органов</t>
  </si>
  <si>
    <t>39</t>
  </si>
  <si>
    <t>9620088330</t>
  </si>
  <si>
    <t>Расходы, связанные с уплатой исполнительного листа по делу 2-1854/2016 от 13.03.2017г.</t>
  </si>
  <si>
    <t>40</t>
  </si>
  <si>
    <t>9620088360</t>
  </si>
  <si>
    <t>Расходы, связанные с уплатой исполнительного листа по делу А33-17241/2016 от 12.12.2016</t>
  </si>
  <si>
    <t>41</t>
  </si>
  <si>
    <t>42</t>
  </si>
  <si>
    <t>9620088370</t>
  </si>
  <si>
    <t>Расходы,связанные с уплатой исполнительного листа по делу А33-3710/2017 от 03.03.2017г</t>
  </si>
  <si>
    <t>43</t>
  </si>
  <si>
    <t>44</t>
  </si>
  <si>
    <t>03</t>
  </si>
  <si>
    <t>45</t>
  </si>
  <si>
    <t>09</t>
  </si>
  <si>
    <t>46</t>
  </si>
  <si>
    <t>0410087120</t>
  </si>
  <si>
    <t>Оплата услуг единых диспетчерских служб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</si>
  <si>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47</t>
  </si>
  <si>
    <t>48</t>
  </si>
  <si>
    <t>08</t>
  </si>
  <si>
    <t>49</t>
  </si>
  <si>
    <t>0920087210</t>
  </si>
  <si>
    <t>Субсидии организациям автомобильного пассажирского транспорта на компенсацию расходов, возникающих в результате небольшой интенсивности пассажиропотоков по муниципальным маршрутам, в рамках подпрограммы "Повышение безопасности дорожного движения"</t>
  </si>
  <si>
    <t>814</t>
  </si>
  <si>
    <t>50</t>
  </si>
  <si>
    <t>51</t>
  </si>
  <si>
    <t>08101S6070</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</si>
  <si>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</si>
  <si>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2.02.29.99.9.04.7.553.151</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</si>
  <si>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</si>
  <si>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2.02.29.99.9.04.7.555.151</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</si>
  <si>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</si>
  <si>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2.02.29.99.9.04.7.563.151</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</si>
  <si>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</si>
  <si>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2.02.29.99.9.04.7.571.151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</si>
  <si>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</si>
  <si>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2.02.30.00.0.00.0.000.151</t>
  </si>
  <si>
    <t>Субвенции бюджетам бюджетной системы Российской Федерации</t>
  </si>
  <si>
    <t>2.02.30.02.4.00.0.000.151</t>
  </si>
  <si>
    <t>Субвенции местным бюджетам на выполнение передаваемых полномочий субъектов Российской Федерации</t>
  </si>
  <si>
    <t>2.02.30.02.4.04.0.000.151</t>
  </si>
  <si>
    <t>Субвенции бюджетам городских округов на выполнение передаваемых полномочий субъектов Российской Федерации</t>
  </si>
  <si>
    <t>2.02.30.02.4.04.0.151.151</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</si>
  <si>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</si>
  <si>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2.02.30.02.4.04.0.640.151</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</si>
  <si>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</si>
  <si>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2.02.30.02.4.04.7.429.151</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</si>
  <si>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инвестиционной политики и внешних связей Красноярского края в рамках непрограммных расходов отдельных органов исполнительной власти</t>
  </si>
  <si>
    <t>2.02.30.02.4.04.7.513.151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</si>
  <si>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</si>
  <si>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2.02.30.02.4.04.7.514.151</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</si>
  <si>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</si>
  <si>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2.02.30.02.4.04.7.518.151</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</si>
  <si>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</si>
  <si>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2.02.30.02.4.04.7.519.151</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</si>
  <si>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</si>
  <si>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2.02.30.02.4.04.7.552.151</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</si>
  <si>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</si>
  <si>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2.02.30.02.4.04.7.554.151</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</si>
  <si>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</si>
  <si>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2.02.30.02.4.04.7.564.151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</si>
  <si>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</si>
  <si>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2.02.30.02.4.04.7.566.151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</si>
  <si>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</si>
  <si>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2.02.30.02.4.04.7.570.151</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</si>
  <si>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</si>
  <si>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2.02.30.02.4.04.7.588.151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</si>
  <si>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</si>
  <si>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2.02.30.02.4.04.7.604.151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</si>
  <si>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</si>
  <si>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2.02.30.02.9.00.0.000.151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</si>
  <si>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</si>
  <si>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2.02.30.02.9.04.0.000.151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</si>
  <si>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</si>
  <si>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2.02.35.08.2.00.0.000.151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</si>
  <si>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</si>
  <si>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2.02.35.08.2.04.0.000.151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</si>
  <si>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</si>
  <si>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2.02.35.11.8.00.0.000.151</t>
  </si>
  <si>
    <t>Субвенции бюджетам на осуществление первичного воинского учета на территориях, где отсутствуют военные комиссариаты</t>
  </si>
  <si>
    <t>2.02.35.11.8.04.0.000.151</t>
  </si>
  <si>
    <t>Субвенции бюджетам городских округов на осуществление первичного воинского учета на территориях, где отсутствуют военные комиссариаты</t>
  </si>
  <si>
    <t>2.02.39.99.9.00.0.000.151</t>
  </si>
  <si>
    <t>Прочие субвенции</t>
  </si>
  <si>
    <t>2.02.39.99.9.04.0.000.151</t>
  </si>
  <si>
    <t>Прочие субвенции бюджетам городских округов</t>
  </si>
  <si>
    <t>2.02.39.99.9.04.7.408.151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</si>
  <si>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</si>
  <si>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2.02.39.99.9.04.7.409.151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</si>
  <si>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</si>
  <si>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2.07.00.00.0.00.0.000.000</t>
  </si>
  <si>
    <t>ПРОЧИЕ БЕЗВОЗМЕЗДНЫЕ ПОСТУПЛЕНИЯ</t>
  </si>
  <si>
    <t>2.07.04.00.0.04.0.000.180</t>
  </si>
  <si>
    <t>Прочие безвозмездные поступления в бюджеты городских округов</t>
  </si>
  <si>
    <t>2.07.04.05.0.04.0.000.180</t>
  </si>
  <si>
    <t>2.19.00.00.0.00.0.000.000</t>
  </si>
  <si>
    <t>ВОЗВРАТ ОСТАТКОВ СУБСИДИЙ, СУБВЕНЦИЙ И ИНЫХ МЕЖБЮДЖЕТНЫХ ТРАНСФЕРТОВ, ИМЕЮЩИХ ЦЕЛЕВОЕ НАЗНАЧЕНИЕ, ПРОШЛЫХ ЛЕТ</t>
  </si>
  <si>
    <t>2.19.00.00.0.04.0.000.151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</si>
  <si>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</si>
  <si>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2.19.60.01.0.04.0.000.151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</si>
  <si>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</si>
  <si>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Единица измерения руб.</t>
  </si>
  <si>
    <t>Гл. администратор</t>
  </si>
  <si>
    <t>КВД</t>
  </si>
  <si>
    <t>Наименование КВД</t>
  </si>
  <si>
    <t>Бюджетные назначения 2017 год</t>
  </si>
  <si>
    <t>Остаток зачислений 2017 год</t>
  </si>
  <si>
    <t>Итого</t>
  </si>
  <si>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</si>
  <si>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</si>
  <si>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</si>
  <si>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</si>
  <si>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</si>
  <si>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</si>
  <si>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</si>
  <si>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</si>
  <si>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</si>
  <si>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</si>
  <si>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</si>
  <si>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</si>
  <si>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1.01.01.01.2.02.1.000.110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</si>
  <si>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</si>
  <si>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</si>
  <si>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</si>
  <si>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</si>
  <si>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</si>
  <si>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</si>
  <si>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</si>
  <si>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</si>
  <si>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</si>
  <si>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</si>
  <si>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</si>
  <si>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</si>
  <si>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</si>
  <si>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</si>
  <si>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</si>
  <si>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</si>
  <si>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</si>
  <si>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</si>
  <si>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</si>
  <si>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</si>
  <si>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</si>
  <si>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</si>
  <si>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</si>
  <si>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</si>
  <si>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</si>
  <si>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</si>
  <si>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</si>
  <si>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</si>
  <si>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</si>
  <si>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</si>
  <si>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</si>
  <si>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</si>
  <si>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</si>
  <si>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</si>
  <si>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</si>
  <si>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</si>
  <si>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</si>
  <si>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</si>
  <si>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</si>
  <si>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</si>
  <si>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</si>
  <si>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</si>
  <si>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</si>
  <si>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</si>
  <si>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</si>
  <si>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</si>
  <si>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1.03.02.23.0.01.1.000.110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</si>
  <si>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 (перерасчеты, недоимка и задолженность по соответствующему платежу, в том числе по отмененному)</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</si>
  <si>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</si>
  <si>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</si>
  <si>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1.03.02.24.0.01.1.000.110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</si>
  <si>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 (перерасчеты, недоимка и задолженность по соответствующему платежу, в том числе по отмененному)</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</si>
  <si>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</si>
  <si>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</si>
  <si>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1.03.02.25.0.01.1.000.110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</si>
  <si>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 (перерасчеты, недоимка и задолженность по соответствующему платежу, в том числе по отмененному)</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</si>
  <si>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</si>
  <si>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</si>
  <si>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1.03.02.26.0.01.1.000.110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</si>
  <si>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 (перерасчеты, недоимка и задолженность по соответствующему платежу, в том числе по отмененному)</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</si>
  <si>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</si>
  <si>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</si>
  <si>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</si>
  <si>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</si>
  <si>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</si>
  <si>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</si>
  <si>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</si>
  <si>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</si>
  <si>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</si>
  <si>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</si>
  <si>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</si>
  <si>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</si>
  <si>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</si>
  <si>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1.05.02.02.0.02.0.000.110</t>
  </si>
  <si>
    <t>Единый налог на вмененный доход для отдельных видов деятельности (за налоговые периоды, истекшие до 1 января 2011 года)</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</si>
  <si>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</si>
  <si>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</si>
  <si>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</si>
  <si>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</si>
  <si>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</si>
  <si>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</si>
  <si>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1.05.03.00.0.01.0.000.110</t>
  </si>
  <si>
    <t>Единый сельскохозяйственный налог</t>
  </si>
  <si>
    <t>1.05.03.01.0.01.0.000.110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</si>
  <si>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</si>
  <si>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</si>
  <si>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1.05.03.01.0.01.2.100.110</t>
  </si>
  <si>
    <t>Отклонение</t>
  </si>
  <si>
    <t>Приложение №1</t>
  </si>
  <si>
    <t>к постановлению Администрации города Шарыпово</t>
  </si>
  <si>
    <t>Исполнение бюджета города Шарыпово по доходам по состоянию на 01.07.2017 года</t>
  </si>
  <si>
    <t xml:space="preserve">Об исполнении бюджета на 01 июля 2017 года </t>
  </si>
  <si>
    <t>Единый сельскохозяйственный налог (пени по соответствующему платежу)</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</si>
  <si>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</si>
  <si>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</si>
  <si>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</si>
  <si>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</si>
  <si>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</si>
  <si>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</si>
  <si>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</si>
  <si>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</si>
  <si>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1.05.04.01.0.02.2.100.110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</si>
  <si>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</si>
  <si>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</si>
  <si>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</si>
  <si>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</si>
  <si>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</si>
  <si>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</si>
  <si>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</si>
  <si>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</si>
  <si>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</si>
  <si>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</si>
  <si>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</si>
  <si>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</si>
  <si>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</si>
  <si>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</si>
  <si>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</si>
  <si>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</si>
  <si>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</si>
  <si>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</si>
  <si>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</si>
  <si>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1.06.06.03.2.04.2.100.110</t>
  </si>
  <si>
    <t>Земельный налог с организаций, обладающих земельным участком, расположенным в границах городских округов (пени по соответствующему платежу)</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</si>
  <si>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</si>
  <si>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</si>
  <si>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</si>
  <si>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</si>
  <si>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</si>
  <si>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</si>
  <si>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</si>
  <si>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</si>
  <si>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1.06.06.04.2.04.2.100.110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</si>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</sst>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dd/mm/yyyy\ hh:mm"/>
    <numFmt numFmtId="181" formatCode="?"/>
  </numFmts>
  <fonts count="32">
    <font>
      <sz val="10"/>
      <name val="Arial"/>
      <family val="0"/>
    </font>
    <font>
      <sz val="8.5"/>
      <name val="MS Sans Serif"/>
      <family val="0"/>
    </font>
    <font>
      <b/>
      <sz val="11"/>
      <name val="Times New Roman"/>
      <family val="0"/>
    </font>
    <font>
      <b/>
      <sz val="8.5"/>
      <name val="MS Sans Serif"/>
      <family val="0"/>
    </font>
    <font>
      <b/>
      <sz val="8"/>
      <name val="MS Sans Serif"/>
      <family val="0"/>
    </font>
    <font>
      <b/>
      <sz val="8"/>
      <name val="Arial Narrow"/>
      <family val="0"/>
    </font>
    <font>
      <sz val="8"/>
      <name val="Arial Narrow"/>
      <family val="0"/>
    </font>
    <font>
      <sz val="8"/>
      <name val="Arial"/>
      <family val="0"/>
    </font>
    <font>
      <sz val="11"/>
      <name val="Times New Roman"/>
      <family val="1"/>
    </font>
    <font>
      <b/>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imes New Roman"/>
      <family val="1"/>
    </font>
    <font>
      <sz val="10"/>
      <name val="Times New Roman"/>
      <family val="1"/>
    </font>
    <font>
      <sz val="9"/>
      <name val="Times New Roman"/>
      <family val="1"/>
    </font>
    <font>
      <b/>
      <sz val="8"/>
      <name val="Times New Roman"/>
      <family val="1"/>
    </font>
    <font>
      <b/>
      <sz val="10"/>
      <name val="Arial"/>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hair"/>
      <top style="thin"/>
      <bottom style="thin"/>
    </border>
    <border>
      <left style="hair"/>
      <right style="hair"/>
      <top style="thin"/>
      <bottom style="thin"/>
    </border>
    <border>
      <left style="thin"/>
      <right>
        <color indexed="63"/>
      </right>
      <top style="thin"/>
      <bottom style="thin"/>
    </border>
    <border>
      <left style="hair"/>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17" fillId="3" borderId="1" applyNumberFormat="0" applyAlignment="0" applyProtection="0"/>
    <xf numFmtId="0" fontId="18" fillId="9" borderId="2" applyNumberFormat="0" applyAlignment="0" applyProtection="0"/>
    <xf numFmtId="0" fontId="19" fillId="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4" fillId="0" borderId="6" applyNumberFormat="0" applyFill="0" applyAlignment="0" applyProtection="0"/>
    <xf numFmtId="0" fontId="21" fillId="15" borderId="7" applyNumberFormat="0" applyAlignment="0" applyProtection="0"/>
    <xf numFmtId="0" fontId="10" fillId="0" borderId="0" applyNumberFormat="0" applyFill="0" applyBorder="0" applyAlignment="0" applyProtection="0"/>
    <xf numFmtId="0" fontId="16" fillId="10" borderId="0" applyNumberFormat="0" applyBorder="0" applyAlignment="0" applyProtection="0"/>
    <xf numFmtId="0" fontId="15" fillId="17"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4" fillId="7" borderId="0" applyNumberFormat="0" applyBorder="0" applyAlignment="0" applyProtection="0"/>
  </cellStyleXfs>
  <cellXfs count="72">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center"/>
      <protection/>
    </xf>
    <xf numFmtId="180" fontId="2" fillId="0" borderId="0" xfId="0" applyNumberFormat="1" applyFont="1" applyBorder="1" applyAlignment="1" applyProtection="1">
      <alignment horizontal="center"/>
      <protection/>
    </xf>
    <xf numFmtId="0" fontId="1" fillId="0" borderId="0" xfId="0" applyFont="1" applyBorder="1" applyAlignment="1" applyProtection="1">
      <alignment wrapText="1"/>
      <protection/>
    </xf>
    <xf numFmtId="49" fontId="3"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protection/>
    </xf>
    <xf numFmtId="49" fontId="5" fillId="0" borderId="12" xfId="0" applyNumberFormat="1" applyFont="1" applyBorder="1" applyAlignment="1" applyProtection="1">
      <alignment horizontal="center"/>
      <protection/>
    </xf>
    <xf numFmtId="49" fontId="5" fillId="0" borderId="12" xfId="0" applyNumberFormat="1" applyFont="1" applyBorder="1" applyAlignment="1" applyProtection="1">
      <alignment horizontal="left"/>
      <protection/>
    </xf>
    <xf numFmtId="4" fontId="5" fillId="0" borderId="12" xfId="0" applyNumberFormat="1" applyFont="1" applyBorder="1" applyAlignment="1" applyProtection="1">
      <alignment horizontal="right"/>
      <protection/>
    </xf>
    <xf numFmtId="4" fontId="5" fillId="0" borderId="12" xfId="0" applyNumberFormat="1" applyFont="1" applyBorder="1" applyAlignment="1" applyProtection="1">
      <alignment horizontal="right" vertical="center" wrapText="1"/>
      <protection/>
    </xf>
    <xf numFmtId="49" fontId="3" fillId="0" borderId="13" xfId="0" applyNumberFormat="1" applyFont="1" applyBorder="1" applyAlignment="1" applyProtection="1">
      <alignment horizontal="center" vertical="center" wrapText="1"/>
      <protection/>
    </xf>
    <xf numFmtId="4" fontId="5" fillId="0" borderId="14" xfId="0" applyNumberFormat="1" applyFont="1" applyBorder="1" applyAlignment="1" applyProtection="1">
      <alignment horizontal="right"/>
      <protection/>
    </xf>
    <xf numFmtId="49" fontId="3" fillId="0" borderId="10"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horizontal="left" vertical="center" wrapText="1"/>
      <protection/>
    </xf>
    <xf numFmtId="4" fontId="5" fillId="0" borderId="10" xfId="0" applyNumberFormat="1" applyFont="1" applyBorder="1" applyAlignment="1" applyProtection="1">
      <alignment horizontal="right" vertical="center" wrapText="1"/>
      <protection/>
    </xf>
    <xf numFmtId="49" fontId="6" fillId="0" borderId="10" xfId="0" applyNumberFormat="1" applyFont="1" applyBorder="1" applyAlignment="1" applyProtection="1">
      <alignment horizontal="center" vertical="center" wrapText="1"/>
      <protection/>
    </xf>
    <xf numFmtId="49" fontId="6" fillId="0" borderId="10" xfId="0" applyNumberFormat="1"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wrapText="1"/>
      <protection/>
    </xf>
    <xf numFmtId="181" fontId="5" fillId="0" borderId="10" xfId="0" applyNumberFormat="1" applyFont="1" applyBorder="1" applyAlignment="1" applyProtection="1">
      <alignment horizontal="left" vertical="center" wrapText="1"/>
      <protection/>
    </xf>
    <xf numFmtId="181" fontId="6" fillId="0" borderId="10" xfId="0" applyNumberFormat="1"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wrapText="1"/>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right"/>
      <protection/>
    </xf>
    <xf numFmtId="0" fontId="8" fillId="0" borderId="0" xfId="0" applyFont="1" applyBorder="1" applyAlignment="1">
      <alignment horizontal="right"/>
    </xf>
    <xf numFmtId="49" fontId="8" fillId="0" borderId="0" xfId="0" applyNumberFormat="1" applyFont="1" applyBorder="1" applyAlignment="1">
      <alignment horizontal="right"/>
    </xf>
    <xf numFmtId="0" fontId="8" fillId="0" borderId="0" xfId="0" applyFont="1" applyBorder="1" applyAlignment="1">
      <alignment horizontal="right" wrapText="1"/>
    </xf>
    <xf numFmtId="0" fontId="9" fillId="0" borderId="0" xfId="0" applyFont="1" applyBorder="1" applyAlignment="1" applyProtection="1">
      <alignment horizontal="center" wrapText="1"/>
      <protection/>
    </xf>
    <xf numFmtId="0" fontId="27" fillId="0" borderId="0" xfId="0" applyFont="1" applyBorder="1" applyAlignment="1" applyProtection="1">
      <alignment/>
      <protection/>
    </xf>
    <xf numFmtId="0" fontId="28" fillId="0" borderId="0" xfId="0" applyFont="1" applyAlignment="1">
      <alignment/>
    </xf>
    <xf numFmtId="0" fontId="29" fillId="0" borderId="0" xfId="0" applyFont="1" applyBorder="1" applyAlignment="1" applyProtection="1">
      <alignment/>
      <protection/>
    </xf>
    <xf numFmtId="0" fontId="29" fillId="0" borderId="0" xfId="0" applyFont="1" applyBorder="1" applyAlignment="1" applyProtection="1">
      <alignment horizontal="left" wrapText="1"/>
      <protection/>
    </xf>
    <xf numFmtId="0" fontId="29" fillId="0" borderId="0" xfId="0" applyFont="1" applyBorder="1" applyAlignment="1" applyProtection="1">
      <alignment horizontal="left"/>
      <protection/>
    </xf>
    <xf numFmtId="0" fontId="28" fillId="0" borderId="0" xfId="0" applyFont="1" applyAlignment="1">
      <alignment horizontal="left"/>
    </xf>
    <xf numFmtId="0" fontId="9"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27" fillId="0" borderId="0" xfId="0" applyFont="1" applyBorder="1" applyAlignment="1" applyProtection="1">
      <alignment horizontal="right" vertical="center"/>
      <protection/>
    </xf>
    <xf numFmtId="49" fontId="27" fillId="0" borderId="10" xfId="0" applyNumberFormat="1" applyFont="1" applyBorder="1" applyAlignment="1" applyProtection="1">
      <alignment horizontal="center" vertical="center" wrapText="1"/>
      <protection/>
    </xf>
    <xf numFmtId="0" fontId="0" fillId="0" borderId="0" xfId="0" applyFont="1" applyAlignment="1">
      <alignment horizontal="center"/>
    </xf>
    <xf numFmtId="49" fontId="30" fillId="0" borderId="10" xfId="0" applyNumberFormat="1" applyFont="1" applyBorder="1" applyAlignment="1" applyProtection="1">
      <alignment horizontal="center" vertical="center"/>
      <protection/>
    </xf>
    <xf numFmtId="49" fontId="30" fillId="0" borderId="10" xfId="0" applyNumberFormat="1" applyFont="1" applyBorder="1" applyAlignment="1" applyProtection="1">
      <alignment horizontal="center" vertical="top" wrapText="1"/>
      <protection/>
    </xf>
    <xf numFmtId="49" fontId="30" fillId="0" borderId="10" xfId="0" applyNumberFormat="1" applyFont="1" applyBorder="1" applyAlignment="1" applyProtection="1">
      <alignment horizontal="left" vertical="top" wrapText="1"/>
      <protection/>
    </xf>
    <xf numFmtId="4" fontId="30" fillId="0" borderId="10" xfId="0" applyNumberFormat="1" applyFont="1" applyBorder="1" applyAlignment="1" applyProtection="1">
      <alignment horizontal="right" vertical="top" wrapText="1"/>
      <protection/>
    </xf>
    <xf numFmtId="49" fontId="27" fillId="0" borderId="10" xfId="0" applyNumberFormat="1" applyFont="1" applyBorder="1" applyAlignment="1" applyProtection="1">
      <alignment horizontal="center" vertical="top" wrapText="1"/>
      <protection/>
    </xf>
    <xf numFmtId="49" fontId="27" fillId="0" borderId="10" xfId="0" applyNumberFormat="1" applyFont="1" applyBorder="1" applyAlignment="1" applyProtection="1">
      <alignment horizontal="left" vertical="top" wrapText="1"/>
      <protection/>
    </xf>
    <xf numFmtId="4" fontId="27" fillId="0" borderId="10" xfId="0" applyNumberFormat="1" applyFont="1" applyBorder="1" applyAlignment="1" applyProtection="1">
      <alignment horizontal="right" vertical="top" wrapText="1"/>
      <protection/>
    </xf>
    <xf numFmtId="181" fontId="27" fillId="0" borderId="10" xfId="0" applyNumberFormat="1" applyFont="1" applyBorder="1" applyAlignment="1" applyProtection="1">
      <alignment horizontal="left" vertical="top" wrapText="1"/>
      <protection/>
    </xf>
    <xf numFmtId="181" fontId="30" fillId="0" borderId="10" xfId="0" applyNumberFormat="1" applyFont="1" applyBorder="1" applyAlignment="1" applyProtection="1">
      <alignment horizontal="left" vertical="top" wrapText="1"/>
      <protection/>
    </xf>
    <xf numFmtId="0" fontId="31" fillId="0" borderId="0" xfId="0" applyFont="1" applyAlignment="1">
      <alignment/>
    </xf>
    <xf numFmtId="0" fontId="1" fillId="0" borderId="0" xfId="0" applyFont="1" applyAlignment="1">
      <alignment/>
    </xf>
    <xf numFmtId="0" fontId="1" fillId="0" borderId="0" xfId="0" applyFont="1" applyBorder="1" applyAlignment="1">
      <alignment horizontal="center" wrapText="1"/>
    </xf>
    <xf numFmtId="0" fontId="0" fillId="0" borderId="0" xfId="0" applyFont="1" applyAlignment="1">
      <alignment/>
    </xf>
    <xf numFmtId="0" fontId="1" fillId="0" borderId="0" xfId="0" applyFont="1" applyAlignment="1">
      <alignment horizontal="right"/>
    </xf>
    <xf numFmtId="0" fontId="9" fillId="0" borderId="0" xfId="0" applyFont="1" applyAlignment="1">
      <alignment horizontal="center" vertical="top"/>
    </xf>
    <xf numFmtId="0" fontId="29" fillId="0" borderId="15" xfId="0" applyFont="1" applyBorder="1" applyAlignment="1">
      <alignment horizontal="right" vertical="top" wrapText="1"/>
    </xf>
    <xf numFmtId="49" fontId="8" fillId="0" borderId="16"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4" fontId="2" fillId="0" borderId="10" xfId="0" applyNumberFormat="1" applyFont="1" applyFill="1" applyBorder="1" applyAlignment="1">
      <alignment horizontal="right"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vertical="center" wrapText="1"/>
    </xf>
    <xf numFmtId="4" fontId="8" fillId="0" borderId="10" xfId="0" applyNumberFormat="1" applyFont="1" applyFill="1" applyBorder="1" applyAlignment="1">
      <alignment horizontal="right"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4" fontId="2" fillId="0" borderId="10" xfId="0" applyNumberFormat="1" applyFont="1" applyBorder="1" applyAlignment="1">
      <alignment horizontal="right" vertical="center" wrapText="1"/>
    </xf>
    <xf numFmtId="49" fontId="8" fillId="0" borderId="10" xfId="0" applyNumberFormat="1" applyFont="1" applyBorder="1" applyAlignment="1">
      <alignment vertical="center" wrapText="1"/>
    </xf>
    <xf numFmtId="4" fontId="8" fillId="0" borderId="10" xfId="0" applyNumberFormat="1" applyFont="1" applyBorder="1" applyAlignment="1">
      <alignment horizontal="righ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I399"/>
  <sheetViews>
    <sheetView showGridLines="0" showOutlineSymbols="0" zoomScalePageLayoutView="0" workbookViewId="0" topLeftCell="A1">
      <selection activeCell="H9" sqref="H9"/>
    </sheetView>
  </sheetViews>
  <sheetFormatPr defaultColWidth="9.140625" defaultRowHeight="12.75" customHeight="1" outlineLevelRow="7"/>
  <cols>
    <col min="1" max="1" width="6.7109375" style="0" customWidth="1"/>
    <col min="2" max="2" width="17.421875" style="0" customWidth="1"/>
    <col min="3" max="3" width="83.00390625" style="0" customWidth="1"/>
    <col min="4" max="4" width="11.421875" style="0" customWidth="1"/>
    <col min="5" max="5" width="12.421875" style="0" customWidth="1"/>
    <col min="6" max="6" width="11.140625" style="0" customWidth="1"/>
  </cols>
  <sheetData>
    <row r="1" spans="1:9" ht="15">
      <c r="A1" s="25" t="s">
        <v>1525</v>
      </c>
      <c r="B1" s="25"/>
      <c r="C1" s="25"/>
      <c r="D1" s="25"/>
      <c r="E1" s="25"/>
      <c r="F1" s="25"/>
      <c r="G1" s="1"/>
      <c r="H1" s="1"/>
      <c r="I1" s="1"/>
    </row>
    <row r="2" spans="1:9" ht="15">
      <c r="A2" s="25" t="s">
        <v>1526</v>
      </c>
      <c r="B2" s="25"/>
      <c r="C2" s="25"/>
      <c r="D2" s="25"/>
      <c r="E2" s="25"/>
      <c r="F2" s="25"/>
      <c r="G2" s="1"/>
      <c r="H2" s="1"/>
      <c r="I2" s="1"/>
    </row>
    <row r="3" spans="1:9" ht="15">
      <c r="A3" s="26" t="s">
        <v>1528</v>
      </c>
      <c r="B3" s="26"/>
      <c r="C3" s="26"/>
      <c r="D3" s="26"/>
      <c r="E3" s="26"/>
      <c r="F3" s="26"/>
      <c r="G3" s="2"/>
      <c r="H3" s="2"/>
      <c r="I3" s="2"/>
    </row>
    <row r="4" spans="1:9" ht="15">
      <c r="A4" s="27" t="s">
        <v>1225</v>
      </c>
      <c r="B4" s="27"/>
      <c r="C4" s="27"/>
      <c r="D4" s="27"/>
      <c r="E4" s="27"/>
      <c r="F4" s="27"/>
      <c r="G4" s="3"/>
      <c r="H4" s="2"/>
      <c r="I4" s="2"/>
    </row>
    <row r="5" spans="1:9" ht="12.75">
      <c r="A5" s="23"/>
      <c r="B5" s="23"/>
      <c r="C5" s="23"/>
      <c r="D5" s="23"/>
      <c r="E5" s="23"/>
      <c r="F5" s="23"/>
      <c r="G5" s="4"/>
      <c r="H5" s="4"/>
      <c r="I5" s="4"/>
    </row>
    <row r="6" spans="1:6" ht="15.75">
      <c r="A6" s="28" t="s">
        <v>1527</v>
      </c>
      <c r="B6" s="28"/>
      <c r="C6" s="28"/>
      <c r="D6" s="28"/>
      <c r="E6" s="28"/>
      <c r="F6" s="28"/>
    </row>
    <row r="7" spans="1:6" ht="12.75">
      <c r="A7" s="23"/>
      <c r="B7" s="23"/>
      <c r="C7" s="23"/>
      <c r="D7" s="23"/>
      <c r="E7" s="23"/>
      <c r="F7" s="23"/>
    </row>
    <row r="8" spans="1:6" ht="12.75">
      <c r="A8" s="23"/>
      <c r="B8" s="23"/>
      <c r="C8" s="23"/>
      <c r="D8" s="23"/>
      <c r="E8" s="23"/>
      <c r="F8" s="23"/>
    </row>
    <row r="9" spans="1:9" ht="12.75">
      <c r="A9" s="24" t="s">
        <v>1417</v>
      </c>
      <c r="B9" s="24"/>
      <c r="C9" s="24"/>
      <c r="D9" s="24"/>
      <c r="E9" s="24"/>
      <c r="F9" s="24"/>
      <c r="G9" s="1"/>
      <c r="H9" s="1"/>
      <c r="I9" s="1"/>
    </row>
    <row r="10" spans="1:6" ht="42">
      <c r="A10" s="5" t="s">
        <v>1418</v>
      </c>
      <c r="B10" s="5" t="s">
        <v>1419</v>
      </c>
      <c r="C10" s="5" t="s">
        <v>1420</v>
      </c>
      <c r="D10" s="5" t="s">
        <v>1421</v>
      </c>
      <c r="E10" s="11" t="s">
        <v>1422</v>
      </c>
      <c r="F10" s="13" t="s">
        <v>1524</v>
      </c>
    </row>
    <row r="11" spans="1:6" ht="12.75">
      <c r="A11" s="14" t="s">
        <v>1424</v>
      </c>
      <c r="B11" s="14" t="s">
        <v>1425</v>
      </c>
      <c r="C11" s="15" t="s">
        <v>1426</v>
      </c>
      <c r="D11" s="16">
        <v>196982931.56</v>
      </c>
      <c r="E11" s="16">
        <v>81431549.63</v>
      </c>
      <c r="F11" s="16">
        <f>E11-D11</f>
        <v>-115551381.93</v>
      </c>
    </row>
    <row r="12" spans="1:6" ht="12.75" outlineLevel="1">
      <c r="A12" s="14" t="s">
        <v>1427</v>
      </c>
      <c r="B12" s="14" t="s">
        <v>1428</v>
      </c>
      <c r="C12" s="15" t="s">
        <v>1429</v>
      </c>
      <c r="D12" s="16">
        <v>108894720.6</v>
      </c>
      <c r="E12" s="16">
        <v>46909201.24</v>
      </c>
      <c r="F12" s="16">
        <f aca="true" t="shared" si="0" ref="F12:F75">E12-D12</f>
        <v>-61985519.35999999</v>
      </c>
    </row>
    <row r="13" spans="1:6" ht="12.75" outlineLevel="2">
      <c r="A13" s="14" t="s">
        <v>1427</v>
      </c>
      <c r="B13" s="14" t="s">
        <v>1430</v>
      </c>
      <c r="C13" s="15" t="s">
        <v>1431</v>
      </c>
      <c r="D13" s="16">
        <v>6000000</v>
      </c>
      <c r="E13" s="16">
        <v>1360182.24</v>
      </c>
      <c r="F13" s="16">
        <f t="shared" si="0"/>
        <v>-4639817.76</v>
      </c>
    </row>
    <row r="14" spans="1:6" ht="25.5" outlineLevel="3">
      <c r="A14" s="14" t="s">
        <v>1427</v>
      </c>
      <c r="B14" s="14" t="s">
        <v>1432</v>
      </c>
      <c r="C14" s="15" t="s">
        <v>1433</v>
      </c>
      <c r="D14" s="16">
        <v>6000000</v>
      </c>
      <c r="E14" s="16">
        <v>1360182.24</v>
      </c>
      <c r="F14" s="16">
        <f t="shared" si="0"/>
        <v>-4639817.76</v>
      </c>
    </row>
    <row r="15" spans="1:6" ht="25.5" outlineLevel="4">
      <c r="A15" s="14" t="s">
        <v>1427</v>
      </c>
      <c r="B15" s="14" t="s">
        <v>1434</v>
      </c>
      <c r="C15" s="15" t="s">
        <v>1435</v>
      </c>
      <c r="D15" s="16">
        <v>6000000</v>
      </c>
      <c r="E15" s="16">
        <v>1360182.24</v>
      </c>
      <c r="F15" s="16">
        <f t="shared" si="0"/>
        <v>-4639817.76</v>
      </c>
    </row>
    <row r="16" spans="1:6" ht="38.25" outlineLevel="5" collapsed="1">
      <c r="A16" s="14" t="s">
        <v>1427</v>
      </c>
      <c r="B16" s="14" t="s">
        <v>1436</v>
      </c>
      <c r="C16" s="15" t="s">
        <v>1437</v>
      </c>
      <c r="D16" s="16">
        <v>6000000</v>
      </c>
      <c r="E16" s="16">
        <v>1359042.61</v>
      </c>
      <c r="F16" s="16">
        <f t="shared" si="0"/>
        <v>-4640957.39</v>
      </c>
    </row>
    <row r="17" spans="1:6" ht="38.25" hidden="1" outlineLevel="7">
      <c r="A17" s="17" t="s">
        <v>1427</v>
      </c>
      <c r="B17" s="17" t="s">
        <v>1436</v>
      </c>
      <c r="C17" s="18" t="s">
        <v>1437</v>
      </c>
      <c r="D17" s="19">
        <v>6000000</v>
      </c>
      <c r="E17" s="19">
        <v>1359042.61</v>
      </c>
      <c r="F17" s="16">
        <f t="shared" si="0"/>
        <v>-4640957.39</v>
      </c>
    </row>
    <row r="18" spans="1:6" ht="25.5" outlineLevel="5" collapsed="1">
      <c r="A18" s="14" t="s">
        <v>1427</v>
      </c>
      <c r="B18" s="14" t="s">
        <v>1438</v>
      </c>
      <c r="C18" s="15" t="s">
        <v>1439</v>
      </c>
      <c r="D18" s="16">
        <v>0</v>
      </c>
      <c r="E18" s="16">
        <v>947.62</v>
      </c>
      <c r="F18" s="16">
        <f t="shared" si="0"/>
        <v>947.62</v>
      </c>
    </row>
    <row r="19" spans="1:6" ht="25.5" hidden="1" outlineLevel="7">
      <c r="A19" s="17" t="s">
        <v>1427</v>
      </c>
      <c r="B19" s="17" t="s">
        <v>1438</v>
      </c>
      <c r="C19" s="18" t="s">
        <v>1439</v>
      </c>
      <c r="D19" s="19">
        <v>0</v>
      </c>
      <c r="E19" s="19">
        <v>947.62</v>
      </c>
      <c r="F19" s="16">
        <f t="shared" si="0"/>
        <v>947.62</v>
      </c>
    </row>
    <row r="20" spans="1:6" ht="38.25" outlineLevel="5" collapsed="1">
      <c r="A20" s="14" t="s">
        <v>1427</v>
      </c>
      <c r="B20" s="14" t="s">
        <v>1440</v>
      </c>
      <c r="C20" s="15" t="s">
        <v>1441</v>
      </c>
      <c r="D20" s="16">
        <v>0</v>
      </c>
      <c r="E20" s="16">
        <v>41.45</v>
      </c>
      <c r="F20" s="16">
        <f t="shared" si="0"/>
        <v>41.45</v>
      </c>
    </row>
    <row r="21" spans="1:6" ht="38.25" hidden="1" outlineLevel="7">
      <c r="A21" s="17" t="s">
        <v>1427</v>
      </c>
      <c r="B21" s="17" t="s">
        <v>1440</v>
      </c>
      <c r="C21" s="18" t="s">
        <v>1441</v>
      </c>
      <c r="D21" s="19">
        <v>0</v>
      </c>
      <c r="E21" s="19">
        <v>41.45</v>
      </c>
      <c r="F21" s="16">
        <f t="shared" si="0"/>
        <v>41.45</v>
      </c>
    </row>
    <row r="22" spans="1:6" ht="25.5" outlineLevel="5" collapsed="1">
      <c r="A22" s="14" t="s">
        <v>1427</v>
      </c>
      <c r="B22" s="14" t="s">
        <v>1442</v>
      </c>
      <c r="C22" s="15" t="s">
        <v>1443</v>
      </c>
      <c r="D22" s="16">
        <v>0</v>
      </c>
      <c r="E22" s="16">
        <v>150.56</v>
      </c>
      <c r="F22" s="16">
        <f t="shared" si="0"/>
        <v>150.56</v>
      </c>
    </row>
    <row r="23" spans="1:6" ht="25.5" hidden="1" outlineLevel="7">
      <c r="A23" s="17" t="s">
        <v>1427</v>
      </c>
      <c r="B23" s="17" t="s">
        <v>1442</v>
      </c>
      <c r="C23" s="18" t="s">
        <v>1443</v>
      </c>
      <c r="D23" s="19">
        <v>0</v>
      </c>
      <c r="E23" s="19">
        <v>150.56</v>
      </c>
      <c r="F23" s="16">
        <f t="shared" si="0"/>
        <v>150.56</v>
      </c>
    </row>
    <row r="24" spans="1:6" ht="12.75" outlineLevel="2">
      <c r="A24" s="14" t="s">
        <v>1427</v>
      </c>
      <c r="B24" s="14" t="s">
        <v>1444</v>
      </c>
      <c r="C24" s="15" t="s">
        <v>1445</v>
      </c>
      <c r="D24" s="16">
        <v>102894720.6</v>
      </c>
      <c r="E24" s="16">
        <v>45549019</v>
      </c>
      <c r="F24" s="16">
        <f t="shared" si="0"/>
        <v>-57345701.599999994</v>
      </c>
    </row>
    <row r="25" spans="1:6" ht="38.25" outlineLevel="3">
      <c r="A25" s="14" t="s">
        <v>1427</v>
      </c>
      <c r="B25" s="14" t="s">
        <v>1446</v>
      </c>
      <c r="C25" s="15" t="s">
        <v>1447</v>
      </c>
      <c r="D25" s="16">
        <v>100488720.6</v>
      </c>
      <c r="E25" s="16">
        <v>44892108.47</v>
      </c>
      <c r="F25" s="16">
        <f t="shared" si="0"/>
        <v>-55596612.129999995</v>
      </c>
    </row>
    <row r="26" spans="1:6" ht="51" outlineLevel="4" collapsed="1">
      <c r="A26" s="14" t="s">
        <v>1427</v>
      </c>
      <c r="B26" s="14" t="s">
        <v>1448</v>
      </c>
      <c r="C26" s="20" t="s">
        <v>1449</v>
      </c>
      <c r="D26" s="16">
        <v>100488720.6</v>
      </c>
      <c r="E26" s="16">
        <v>44801927.21</v>
      </c>
      <c r="F26" s="16">
        <f t="shared" si="0"/>
        <v>-55686793.38999999</v>
      </c>
    </row>
    <row r="27" spans="1:6" ht="51" hidden="1" outlineLevel="7">
      <c r="A27" s="17" t="s">
        <v>1427</v>
      </c>
      <c r="B27" s="17" t="s">
        <v>1448</v>
      </c>
      <c r="C27" s="21" t="s">
        <v>1449</v>
      </c>
      <c r="D27" s="19">
        <v>100488720.6</v>
      </c>
      <c r="E27" s="19">
        <v>44801927.21</v>
      </c>
      <c r="F27" s="16">
        <f t="shared" si="0"/>
        <v>-55686793.38999999</v>
      </c>
    </row>
    <row r="28" spans="1:6" ht="38.25" outlineLevel="4" collapsed="1">
      <c r="A28" s="14" t="s">
        <v>1427</v>
      </c>
      <c r="B28" s="14" t="s">
        <v>1450</v>
      </c>
      <c r="C28" s="20" t="s">
        <v>1451</v>
      </c>
      <c r="D28" s="16">
        <v>0</v>
      </c>
      <c r="E28" s="16">
        <v>81525.77</v>
      </c>
      <c r="F28" s="16">
        <f t="shared" si="0"/>
        <v>81525.77</v>
      </c>
    </row>
    <row r="29" spans="1:6" ht="38.25" hidden="1" outlineLevel="7">
      <c r="A29" s="17" t="s">
        <v>1427</v>
      </c>
      <c r="B29" s="17" t="s">
        <v>1450</v>
      </c>
      <c r="C29" s="21" t="s">
        <v>1451</v>
      </c>
      <c r="D29" s="19">
        <v>0</v>
      </c>
      <c r="E29" s="19">
        <v>81525.77</v>
      </c>
      <c r="F29" s="16">
        <f t="shared" si="0"/>
        <v>81525.77</v>
      </c>
    </row>
    <row r="30" spans="1:6" ht="51" outlineLevel="4" collapsed="1">
      <c r="A30" s="14" t="s">
        <v>1427</v>
      </c>
      <c r="B30" s="14" t="s">
        <v>1452</v>
      </c>
      <c r="C30" s="20" t="s">
        <v>1453</v>
      </c>
      <c r="D30" s="16">
        <v>0</v>
      </c>
      <c r="E30" s="16">
        <v>8655.49</v>
      </c>
      <c r="F30" s="16">
        <f t="shared" si="0"/>
        <v>8655.49</v>
      </c>
    </row>
    <row r="31" spans="1:6" ht="51" hidden="1" outlineLevel="7">
      <c r="A31" s="17" t="s">
        <v>1427</v>
      </c>
      <c r="B31" s="17" t="s">
        <v>1452</v>
      </c>
      <c r="C31" s="21" t="s">
        <v>1453</v>
      </c>
      <c r="D31" s="19">
        <v>0</v>
      </c>
      <c r="E31" s="19">
        <v>8655.49</v>
      </c>
      <c r="F31" s="16">
        <f t="shared" si="0"/>
        <v>8655.49</v>
      </c>
    </row>
    <row r="32" spans="1:6" ht="51" outlineLevel="3">
      <c r="A32" s="14" t="s">
        <v>1427</v>
      </c>
      <c r="B32" s="14" t="s">
        <v>1454</v>
      </c>
      <c r="C32" s="20" t="s">
        <v>1455</v>
      </c>
      <c r="D32" s="16">
        <v>439000</v>
      </c>
      <c r="E32" s="16">
        <v>73699.92</v>
      </c>
      <c r="F32" s="16">
        <f t="shared" si="0"/>
        <v>-365300.08</v>
      </c>
    </row>
    <row r="33" spans="1:6" ht="63.75" outlineLevel="4" collapsed="1">
      <c r="A33" s="14" t="s">
        <v>1427</v>
      </c>
      <c r="B33" s="14" t="s">
        <v>1456</v>
      </c>
      <c r="C33" s="20" t="s">
        <v>1457</v>
      </c>
      <c r="D33" s="16">
        <v>439000</v>
      </c>
      <c r="E33" s="16">
        <v>65974.17</v>
      </c>
      <c r="F33" s="16">
        <f t="shared" si="0"/>
        <v>-373025.83</v>
      </c>
    </row>
    <row r="34" spans="1:6" ht="63.75" hidden="1" outlineLevel="7">
      <c r="A34" s="17" t="s">
        <v>1427</v>
      </c>
      <c r="B34" s="17" t="s">
        <v>1456</v>
      </c>
      <c r="C34" s="21" t="s">
        <v>1457</v>
      </c>
      <c r="D34" s="19">
        <v>439000</v>
      </c>
      <c r="E34" s="19">
        <v>65974.17</v>
      </c>
      <c r="F34" s="16">
        <f t="shared" si="0"/>
        <v>-373025.83</v>
      </c>
    </row>
    <row r="35" spans="1:6" ht="51" outlineLevel="4" collapsed="1">
      <c r="A35" s="14" t="s">
        <v>1427</v>
      </c>
      <c r="B35" s="14" t="s">
        <v>1458</v>
      </c>
      <c r="C35" s="20" t="s">
        <v>1459</v>
      </c>
      <c r="D35" s="16">
        <v>0</v>
      </c>
      <c r="E35" s="16">
        <v>6748.21</v>
      </c>
      <c r="F35" s="16">
        <f t="shared" si="0"/>
        <v>6748.21</v>
      </c>
    </row>
    <row r="36" spans="1:6" ht="51" hidden="1" outlineLevel="7">
      <c r="A36" s="17" t="s">
        <v>1427</v>
      </c>
      <c r="B36" s="17" t="s">
        <v>1458</v>
      </c>
      <c r="C36" s="21" t="s">
        <v>1459</v>
      </c>
      <c r="D36" s="19">
        <v>0</v>
      </c>
      <c r="E36" s="19">
        <v>6748.21</v>
      </c>
      <c r="F36" s="16">
        <f t="shared" si="0"/>
        <v>6748.21</v>
      </c>
    </row>
    <row r="37" spans="1:6" ht="63.75" outlineLevel="4" collapsed="1">
      <c r="A37" s="14" t="s">
        <v>1427</v>
      </c>
      <c r="B37" s="14" t="s">
        <v>1460</v>
      </c>
      <c r="C37" s="20" t="s">
        <v>1461</v>
      </c>
      <c r="D37" s="16">
        <v>0</v>
      </c>
      <c r="E37" s="16">
        <v>977.54</v>
      </c>
      <c r="F37" s="16">
        <f t="shared" si="0"/>
        <v>977.54</v>
      </c>
    </row>
    <row r="38" spans="1:6" ht="63.75" hidden="1" outlineLevel="7">
      <c r="A38" s="17" t="s">
        <v>1427</v>
      </c>
      <c r="B38" s="17" t="s">
        <v>1460</v>
      </c>
      <c r="C38" s="21" t="s">
        <v>1461</v>
      </c>
      <c r="D38" s="19">
        <v>0</v>
      </c>
      <c r="E38" s="19">
        <v>977.54</v>
      </c>
      <c r="F38" s="16">
        <f t="shared" si="0"/>
        <v>977.54</v>
      </c>
    </row>
    <row r="39" spans="1:6" ht="25.5" outlineLevel="3">
      <c r="A39" s="14" t="s">
        <v>1427</v>
      </c>
      <c r="B39" s="14" t="s">
        <v>1462</v>
      </c>
      <c r="C39" s="15" t="s">
        <v>1463</v>
      </c>
      <c r="D39" s="16">
        <v>1497000</v>
      </c>
      <c r="E39" s="16">
        <v>285914.34</v>
      </c>
      <c r="F39" s="16">
        <f t="shared" si="0"/>
        <v>-1211085.66</v>
      </c>
    </row>
    <row r="40" spans="1:6" ht="38.25" outlineLevel="4" collapsed="1">
      <c r="A40" s="14" t="s">
        <v>1427</v>
      </c>
      <c r="B40" s="14" t="s">
        <v>1464</v>
      </c>
      <c r="C40" s="15" t="s">
        <v>1465</v>
      </c>
      <c r="D40" s="16">
        <v>1497000</v>
      </c>
      <c r="E40" s="16">
        <v>246276.47</v>
      </c>
      <c r="F40" s="16">
        <f t="shared" si="0"/>
        <v>-1250723.53</v>
      </c>
    </row>
    <row r="41" spans="1:6" ht="38.25" hidden="1" outlineLevel="7">
      <c r="A41" s="17" t="s">
        <v>1427</v>
      </c>
      <c r="B41" s="17" t="s">
        <v>1464</v>
      </c>
      <c r="C41" s="18" t="s">
        <v>1465</v>
      </c>
      <c r="D41" s="19">
        <v>1497000</v>
      </c>
      <c r="E41" s="19">
        <v>246276.47</v>
      </c>
      <c r="F41" s="16">
        <f t="shared" si="0"/>
        <v>-1250723.53</v>
      </c>
    </row>
    <row r="42" spans="1:6" ht="25.5" outlineLevel="4">
      <c r="A42" s="14" t="s">
        <v>1427</v>
      </c>
      <c r="B42" s="14" t="s">
        <v>1466</v>
      </c>
      <c r="C42" s="15" t="s">
        <v>1467</v>
      </c>
      <c r="D42" s="16">
        <v>0</v>
      </c>
      <c r="E42" s="16">
        <v>8404.61</v>
      </c>
      <c r="F42" s="16">
        <f t="shared" si="0"/>
        <v>8404.61</v>
      </c>
    </row>
    <row r="43" spans="1:6" ht="25.5" outlineLevel="7">
      <c r="A43" s="17" t="s">
        <v>1427</v>
      </c>
      <c r="B43" s="17" t="s">
        <v>1466</v>
      </c>
      <c r="C43" s="18" t="s">
        <v>1467</v>
      </c>
      <c r="D43" s="19">
        <v>0</v>
      </c>
      <c r="E43" s="19">
        <v>8404.61</v>
      </c>
      <c r="F43" s="16">
        <f t="shared" si="0"/>
        <v>8404.61</v>
      </c>
    </row>
    <row r="44" spans="1:6" ht="38.25" outlineLevel="4" collapsed="1">
      <c r="A44" s="14" t="s">
        <v>1427</v>
      </c>
      <c r="B44" s="14" t="s">
        <v>1468</v>
      </c>
      <c r="C44" s="15" t="s">
        <v>1469</v>
      </c>
      <c r="D44" s="16">
        <v>0</v>
      </c>
      <c r="E44" s="16">
        <v>32472.61</v>
      </c>
      <c r="F44" s="16">
        <f t="shared" si="0"/>
        <v>32472.61</v>
      </c>
    </row>
    <row r="45" spans="1:6" ht="38.25" hidden="1" outlineLevel="7">
      <c r="A45" s="17" t="s">
        <v>1427</v>
      </c>
      <c r="B45" s="17" t="s">
        <v>1468</v>
      </c>
      <c r="C45" s="18" t="s">
        <v>1469</v>
      </c>
      <c r="D45" s="19">
        <v>0</v>
      </c>
      <c r="E45" s="19">
        <v>32472.61</v>
      </c>
      <c r="F45" s="16">
        <f t="shared" si="0"/>
        <v>32472.61</v>
      </c>
    </row>
    <row r="46" spans="1:6" ht="25.5" outlineLevel="4" collapsed="1">
      <c r="A46" s="14" t="s">
        <v>1427</v>
      </c>
      <c r="B46" s="14" t="s">
        <v>1470</v>
      </c>
      <c r="C46" s="15" t="s">
        <v>1471</v>
      </c>
      <c r="D46" s="16">
        <v>0</v>
      </c>
      <c r="E46" s="16">
        <v>-1239.35</v>
      </c>
      <c r="F46" s="16">
        <f t="shared" si="0"/>
        <v>-1239.35</v>
      </c>
    </row>
    <row r="47" spans="1:6" ht="25.5" hidden="1" outlineLevel="7">
      <c r="A47" s="17" t="s">
        <v>1427</v>
      </c>
      <c r="B47" s="17" t="s">
        <v>1470</v>
      </c>
      <c r="C47" s="18" t="s">
        <v>1471</v>
      </c>
      <c r="D47" s="19">
        <v>0</v>
      </c>
      <c r="E47" s="19">
        <v>-1239.35</v>
      </c>
      <c r="F47" s="16">
        <f t="shared" si="0"/>
        <v>-1239.35</v>
      </c>
    </row>
    <row r="48" spans="1:6" ht="38.25" outlineLevel="3">
      <c r="A48" s="14" t="s">
        <v>1427</v>
      </c>
      <c r="B48" s="14" t="s">
        <v>1472</v>
      </c>
      <c r="C48" s="20" t="s">
        <v>1473</v>
      </c>
      <c r="D48" s="16">
        <v>470000</v>
      </c>
      <c r="E48" s="16">
        <v>297296.27</v>
      </c>
      <c r="F48" s="16">
        <f t="shared" si="0"/>
        <v>-172703.72999999998</v>
      </c>
    </row>
    <row r="49" spans="1:6" ht="51" outlineLevel="4" collapsed="1">
      <c r="A49" s="14" t="s">
        <v>1427</v>
      </c>
      <c r="B49" s="14" t="s">
        <v>1474</v>
      </c>
      <c r="C49" s="20" t="s">
        <v>1475</v>
      </c>
      <c r="D49" s="16">
        <v>470000</v>
      </c>
      <c r="E49" s="16">
        <v>297296.27</v>
      </c>
      <c r="F49" s="16">
        <f t="shared" si="0"/>
        <v>-172703.72999999998</v>
      </c>
    </row>
    <row r="50" spans="1:6" ht="51" hidden="1" outlineLevel="7">
      <c r="A50" s="17" t="s">
        <v>1427</v>
      </c>
      <c r="B50" s="17" t="s">
        <v>1474</v>
      </c>
      <c r="C50" s="21" t="s">
        <v>1475</v>
      </c>
      <c r="D50" s="19">
        <v>470000</v>
      </c>
      <c r="E50" s="19">
        <v>297296.27</v>
      </c>
      <c r="F50" s="16">
        <f t="shared" si="0"/>
        <v>-172703.72999999998</v>
      </c>
    </row>
    <row r="51" spans="1:6" ht="12.75" outlineLevel="1">
      <c r="A51" s="14" t="s">
        <v>1476</v>
      </c>
      <c r="B51" s="14" t="s">
        <v>1477</v>
      </c>
      <c r="C51" s="15" t="s">
        <v>1478</v>
      </c>
      <c r="D51" s="16">
        <v>1586010.96</v>
      </c>
      <c r="E51" s="16">
        <v>725357.05</v>
      </c>
      <c r="F51" s="16">
        <f t="shared" si="0"/>
        <v>-860653.9099999999</v>
      </c>
    </row>
    <row r="52" spans="1:6" ht="12.75" outlineLevel="2">
      <c r="A52" s="14" t="s">
        <v>1476</v>
      </c>
      <c r="B52" s="14" t="s">
        <v>1479</v>
      </c>
      <c r="C52" s="15" t="s">
        <v>1480</v>
      </c>
      <c r="D52" s="16">
        <v>1586010.96</v>
      </c>
      <c r="E52" s="16">
        <v>725357.05</v>
      </c>
      <c r="F52" s="16">
        <f t="shared" si="0"/>
        <v>-860653.9099999999</v>
      </c>
    </row>
    <row r="53" spans="1:6" ht="38.25" outlineLevel="3">
      <c r="A53" s="14" t="s">
        <v>1476</v>
      </c>
      <c r="B53" s="14" t="s">
        <v>1481</v>
      </c>
      <c r="C53" s="15" t="s">
        <v>1482</v>
      </c>
      <c r="D53" s="16">
        <v>610110.96</v>
      </c>
      <c r="E53" s="16">
        <v>286454.47</v>
      </c>
      <c r="F53" s="16">
        <f t="shared" si="0"/>
        <v>-323656.49</v>
      </c>
    </row>
    <row r="54" spans="1:6" ht="38.25" outlineLevel="4" collapsed="1">
      <c r="A54" s="14" t="s">
        <v>1476</v>
      </c>
      <c r="B54" s="14" t="s">
        <v>1481</v>
      </c>
      <c r="C54" s="15" t="s">
        <v>1482</v>
      </c>
      <c r="D54" s="16">
        <v>610110.96</v>
      </c>
      <c r="E54" s="16">
        <v>286454.47</v>
      </c>
      <c r="F54" s="16">
        <f t="shared" si="0"/>
        <v>-323656.49</v>
      </c>
    </row>
    <row r="55" spans="1:6" ht="38.25" hidden="1" outlineLevel="7">
      <c r="A55" s="17" t="s">
        <v>1476</v>
      </c>
      <c r="B55" s="17" t="s">
        <v>1481</v>
      </c>
      <c r="C55" s="18" t="s">
        <v>1482</v>
      </c>
      <c r="D55" s="19">
        <v>610110.96</v>
      </c>
      <c r="E55" s="19">
        <v>286454.47</v>
      </c>
      <c r="F55" s="16">
        <f t="shared" si="0"/>
        <v>-323656.49</v>
      </c>
    </row>
    <row r="56" spans="1:6" ht="51" outlineLevel="4" collapsed="1">
      <c r="A56" s="14" t="s">
        <v>1476</v>
      </c>
      <c r="B56" s="14" t="s">
        <v>1483</v>
      </c>
      <c r="C56" s="20" t="s">
        <v>1484</v>
      </c>
      <c r="D56" s="16">
        <v>0</v>
      </c>
      <c r="E56" s="16">
        <v>0</v>
      </c>
      <c r="F56" s="16">
        <f t="shared" si="0"/>
        <v>0</v>
      </c>
    </row>
    <row r="57" spans="1:6" ht="51" hidden="1" outlineLevel="7">
      <c r="A57" s="17" t="s">
        <v>1476</v>
      </c>
      <c r="B57" s="17" t="s">
        <v>1483</v>
      </c>
      <c r="C57" s="21" t="s">
        <v>1484</v>
      </c>
      <c r="D57" s="19">
        <v>0</v>
      </c>
      <c r="E57" s="19">
        <v>0</v>
      </c>
      <c r="F57" s="16">
        <f t="shared" si="0"/>
        <v>0</v>
      </c>
    </row>
    <row r="58" spans="1:6" ht="38.25" outlineLevel="3">
      <c r="A58" s="14" t="s">
        <v>1476</v>
      </c>
      <c r="B58" s="14" t="s">
        <v>1485</v>
      </c>
      <c r="C58" s="20" t="s">
        <v>1486</v>
      </c>
      <c r="D58" s="16">
        <v>6500</v>
      </c>
      <c r="E58" s="16">
        <v>3113.38</v>
      </c>
      <c r="F58" s="16">
        <f t="shared" si="0"/>
        <v>-3386.62</v>
      </c>
    </row>
    <row r="59" spans="1:6" ht="38.25" outlineLevel="4" collapsed="1">
      <c r="A59" s="14" t="s">
        <v>1476</v>
      </c>
      <c r="B59" s="14" t="s">
        <v>1485</v>
      </c>
      <c r="C59" s="20" t="s">
        <v>1486</v>
      </c>
      <c r="D59" s="16">
        <v>6500</v>
      </c>
      <c r="E59" s="16">
        <v>3113.38</v>
      </c>
      <c r="F59" s="16">
        <f t="shared" si="0"/>
        <v>-3386.62</v>
      </c>
    </row>
    <row r="60" spans="1:6" ht="38.25" hidden="1" outlineLevel="7">
      <c r="A60" s="17" t="s">
        <v>1476</v>
      </c>
      <c r="B60" s="17" t="s">
        <v>1485</v>
      </c>
      <c r="C60" s="21" t="s">
        <v>1486</v>
      </c>
      <c r="D60" s="19">
        <v>6500</v>
      </c>
      <c r="E60" s="19">
        <v>3113.38</v>
      </c>
      <c r="F60" s="16">
        <f t="shared" si="0"/>
        <v>-3386.62</v>
      </c>
    </row>
    <row r="61" spans="1:6" ht="51" outlineLevel="4" collapsed="1">
      <c r="A61" s="14" t="s">
        <v>1476</v>
      </c>
      <c r="B61" s="14" t="s">
        <v>1487</v>
      </c>
      <c r="C61" s="20" t="s">
        <v>1488</v>
      </c>
      <c r="D61" s="16">
        <v>0</v>
      </c>
      <c r="E61" s="16">
        <v>0</v>
      </c>
      <c r="F61" s="16">
        <f t="shared" si="0"/>
        <v>0</v>
      </c>
    </row>
    <row r="62" spans="1:6" ht="51" hidden="1" outlineLevel="7">
      <c r="A62" s="17" t="s">
        <v>1476</v>
      </c>
      <c r="B62" s="17" t="s">
        <v>1487</v>
      </c>
      <c r="C62" s="21" t="s">
        <v>1488</v>
      </c>
      <c r="D62" s="19">
        <v>0</v>
      </c>
      <c r="E62" s="19">
        <v>0</v>
      </c>
      <c r="F62" s="16">
        <f t="shared" si="0"/>
        <v>0</v>
      </c>
    </row>
    <row r="63" spans="1:6" ht="38.25" outlineLevel="3">
      <c r="A63" s="14" t="s">
        <v>1476</v>
      </c>
      <c r="B63" s="14" t="s">
        <v>1489</v>
      </c>
      <c r="C63" s="15" t="s">
        <v>1490</v>
      </c>
      <c r="D63" s="16">
        <v>1077200</v>
      </c>
      <c r="E63" s="16">
        <v>493891.91</v>
      </c>
      <c r="F63" s="16">
        <f t="shared" si="0"/>
        <v>-583308.0900000001</v>
      </c>
    </row>
    <row r="64" spans="1:6" ht="38.25" outlineLevel="4" collapsed="1">
      <c r="A64" s="14" t="s">
        <v>1476</v>
      </c>
      <c r="B64" s="14" t="s">
        <v>1489</v>
      </c>
      <c r="C64" s="15" t="s">
        <v>1490</v>
      </c>
      <c r="D64" s="16">
        <v>1077200</v>
      </c>
      <c r="E64" s="16">
        <v>493891.91</v>
      </c>
      <c r="F64" s="16">
        <f t="shared" si="0"/>
        <v>-583308.0900000001</v>
      </c>
    </row>
    <row r="65" spans="1:6" ht="38.25" hidden="1" outlineLevel="7">
      <c r="A65" s="17" t="s">
        <v>1476</v>
      </c>
      <c r="B65" s="17" t="s">
        <v>1489</v>
      </c>
      <c r="C65" s="18" t="s">
        <v>1490</v>
      </c>
      <c r="D65" s="19">
        <v>1077200</v>
      </c>
      <c r="E65" s="19">
        <v>493891.91</v>
      </c>
      <c r="F65" s="16">
        <f t="shared" si="0"/>
        <v>-583308.0900000001</v>
      </c>
    </row>
    <row r="66" spans="1:6" ht="51" outlineLevel="4" collapsed="1">
      <c r="A66" s="14" t="s">
        <v>1476</v>
      </c>
      <c r="B66" s="14" t="s">
        <v>1491</v>
      </c>
      <c r="C66" s="20" t="s">
        <v>1492</v>
      </c>
      <c r="D66" s="16">
        <v>0</v>
      </c>
      <c r="E66" s="16">
        <v>0</v>
      </c>
      <c r="F66" s="16">
        <f t="shared" si="0"/>
        <v>0</v>
      </c>
    </row>
    <row r="67" spans="1:6" ht="51" hidden="1" outlineLevel="7">
      <c r="A67" s="17" t="s">
        <v>1476</v>
      </c>
      <c r="B67" s="17" t="s">
        <v>1491</v>
      </c>
      <c r="C67" s="21" t="s">
        <v>1492</v>
      </c>
      <c r="D67" s="19">
        <v>0</v>
      </c>
      <c r="E67" s="19">
        <v>0</v>
      </c>
      <c r="F67" s="16">
        <f t="shared" si="0"/>
        <v>0</v>
      </c>
    </row>
    <row r="68" spans="1:6" ht="38.25" outlineLevel="3">
      <c r="A68" s="14" t="s">
        <v>1476</v>
      </c>
      <c r="B68" s="14" t="s">
        <v>1493</v>
      </c>
      <c r="C68" s="15" t="s">
        <v>1494</v>
      </c>
      <c r="D68" s="16">
        <v>-107800</v>
      </c>
      <c r="E68" s="16">
        <v>-58102.71</v>
      </c>
      <c r="F68" s="16">
        <f t="shared" si="0"/>
        <v>49697.29</v>
      </c>
    </row>
    <row r="69" spans="1:6" ht="38.25" outlineLevel="4" collapsed="1">
      <c r="A69" s="14" t="s">
        <v>1476</v>
      </c>
      <c r="B69" s="14" t="s">
        <v>1493</v>
      </c>
      <c r="C69" s="15" t="s">
        <v>1494</v>
      </c>
      <c r="D69" s="16">
        <v>-107800</v>
      </c>
      <c r="E69" s="16">
        <v>-58102.71</v>
      </c>
      <c r="F69" s="16">
        <f t="shared" si="0"/>
        <v>49697.29</v>
      </c>
    </row>
    <row r="70" spans="1:6" ht="38.25" hidden="1" outlineLevel="7">
      <c r="A70" s="17" t="s">
        <v>1476</v>
      </c>
      <c r="B70" s="17" t="s">
        <v>1493</v>
      </c>
      <c r="C70" s="18" t="s">
        <v>1494</v>
      </c>
      <c r="D70" s="19">
        <v>-107800</v>
      </c>
      <c r="E70" s="19">
        <v>-58102.71</v>
      </c>
      <c r="F70" s="16">
        <f t="shared" si="0"/>
        <v>49697.29</v>
      </c>
    </row>
    <row r="71" spans="1:6" ht="51" outlineLevel="4" collapsed="1">
      <c r="A71" s="14" t="s">
        <v>1476</v>
      </c>
      <c r="B71" s="14" t="s">
        <v>1495</v>
      </c>
      <c r="C71" s="20" t="s">
        <v>1496</v>
      </c>
      <c r="D71" s="16">
        <v>0</v>
      </c>
      <c r="E71" s="16">
        <v>0</v>
      </c>
      <c r="F71" s="16">
        <f t="shared" si="0"/>
        <v>0</v>
      </c>
    </row>
    <row r="72" spans="1:6" ht="51" hidden="1" outlineLevel="7">
      <c r="A72" s="17" t="s">
        <v>1476</v>
      </c>
      <c r="B72" s="17" t="s">
        <v>1495</v>
      </c>
      <c r="C72" s="21" t="s">
        <v>1496</v>
      </c>
      <c r="D72" s="19">
        <v>0</v>
      </c>
      <c r="E72" s="19">
        <v>0</v>
      </c>
      <c r="F72" s="16">
        <f t="shared" si="0"/>
        <v>0</v>
      </c>
    </row>
    <row r="73" spans="1:6" ht="12.75" outlineLevel="1">
      <c r="A73" s="14" t="s">
        <v>1427</v>
      </c>
      <c r="B73" s="14" t="s">
        <v>1497</v>
      </c>
      <c r="C73" s="15" t="s">
        <v>1498</v>
      </c>
      <c r="D73" s="16">
        <v>29075000</v>
      </c>
      <c r="E73" s="16">
        <v>13373811.89</v>
      </c>
      <c r="F73" s="16">
        <f t="shared" si="0"/>
        <v>-15701188.11</v>
      </c>
    </row>
    <row r="74" spans="1:6" ht="12.75" outlineLevel="2">
      <c r="A74" s="14" t="s">
        <v>1427</v>
      </c>
      <c r="B74" s="14" t="s">
        <v>1499</v>
      </c>
      <c r="C74" s="15" t="s">
        <v>1500</v>
      </c>
      <c r="D74" s="16">
        <v>28600000</v>
      </c>
      <c r="E74" s="16">
        <v>13065217.92</v>
      </c>
      <c r="F74" s="16">
        <f t="shared" si="0"/>
        <v>-15534782.08</v>
      </c>
    </row>
    <row r="75" spans="1:6" ht="12.75" outlineLevel="3">
      <c r="A75" s="14" t="s">
        <v>1427</v>
      </c>
      <c r="B75" s="14" t="s">
        <v>1501</v>
      </c>
      <c r="C75" s="15" t="s">
        <v>1500</v>
      </c>
      <c r="D75" s="16">
        <v>28600000</v>
      </c>
      <c r="E75" s="16">
        <v>13036552.67</v>
      </c>
      <c r="F75" s="16">
        <f t="shared" si="0"/>
        <v>-15563447.33</v>
      </c>
    </row>
    <row r="76" spans="1:6" ht="25.5" outlineLevel="4" collapsed="1">
      <c r="A76" s="14" t="s">
        <v>1427</v>
      </c>
      <c r="B76" s="14" t="s">
        <v>1502</v>
      </c>
      <c r="C76" s="15" t="s">
        <v>1503</v>
      </c>
      <c r="D76" s="16">
        <v>28600000</v>
      </c>
      <c r="E76" s="16">
        <v>12963228.05</v>
      </c>
      <c r="F76" s="16">
        <f aca="true" t="shared" si="1" ref="F76:F139">E76-D76</f>
        <v>-15636771.95</v>
      </c>
    </row>
    <row r="77" spans="1:6" ht="25.5" hidden="1" outlineLevel="7">
      <c r="A77" s="17" t="s">
        <v>1427</v>
      </c>
      <c r="B77" s="17" t="s">
        <v>1502</v>
      </c>
      <c r="C77" s="18" t="s">
        <v>1503</v>
      </c>
      <c r="D77" s="19">
        <v>28600000</v>
      </c>
      <c r="E77" s="19">
        <v>12963228.05</v>
      </c>
      <c r="F77" s="16">
        <f t="shared" si="1"/>
        <v>-15636771.95</v>
      </c>
    </row>
    <row r="78" spans="1:6" ht="12.75" outlineLevel="4" collapsed="1">
      <c r="A78" s="14" t="s">
        <v>1427</v>
      </c>
      <c r="B78" s="14" t="s">
        <v>1504</v>
      </c>
      <c r="C78" s="15" t="s">
        <v>1505</v>
      </c>
      <c r="D78" s="16">
        <v>0</v>
      </c>
      <c r="E78" s="16">
        <v>52601.07</v>
      </c>
      <c r="F78" s="16">
        <f t="shared" si="1"/>
        <v>52601.07</v>
      </c>
    </row>
    <row r="79" spans="1:6" ht="12.75" hidden="1" outlineLevel="7">
      <c r="A79" s="17" t="s">
        <v>1427</v>
      </c>
      <c r="B79" s="17" t="s">
        <v>1504</v>
      </c>
      <c r="C79" s="18" t="s">
        <v>1505</v>
      </c>
      <c r="D79" s="19">
        <v>0</v>
      </c>
      <c r="E79" s="19">
        <v>52601.07</v>
      </c>
      <c r="F79" s="16">
        <f t="shared" si="1"/>
        <v>52601.07</v>
      </c>
    </row>
    <row r="80" spans="1:6" ht="25.5" outlineLevel="4" collapsed="1">
      <c r="A80" s="14" t="s">
        <v>1427</v>
      </c>
      <c r="B80" s="14" t="s">
        <v>1506</v>
      </c>
      <c r="C80" s="15" t="s">
        <v>1507</v>
      </c>
      <c r="D80" s="16">
        <v>0</v>
      </c>
      <c r="E80" s="16">
        <v>20239.65</v>
      </c>
      <c r="F80" s="16">
        <f t="shared" si="1"/>
        <v>20239.65</v>
      </c>
    </row>
    <row r="81" spans="1:6" ht="25.5" hidden="1" outlineLevel="7">
      <c r="A81" s="17" t="s">
        <v>1427</v>
      </c>
      <c r="B81" s="17" t="s">
        <v>1506</v>
      </c>
      <c r="C81" s="18" t="s">
        <v>1507</v>
      </c>
      <c r="D81" s="19">
        <v>0</v>
      </c>
      <c r="E81" s="19">
        <v>20239.65</v>
      </c>
      <c r="F81" s="16">
        <f t="shared" si="1"/>
        <v>20239.65</v>
      </c>
    </row>
    <row r="82" spans="1:6" ht="12.75" outlineLevel="4" collapsed="1">
      <c r="A82" s="14" t="s">
        <v>1427</v>
      </c>
      <c r="B82" s="14" t="s">
        <v>1508</v>
      </c>
      <c r="C82" s="15" t="s">
        <v>1509</v>
      </c>
      <c r="D82" s="16">
        <v>0</v>
      </c>
      <c r="E82" s="16">
        <v>483.9</v>
      </c>
      <c r="F82" s="16">
        <f t="shared" si="1"/>
        <v>483.9</v>
      </c>
    </row>
    <row r="83" spans="1:6" ht="12.75" hidden="1" outlineLevel="7">
      <c r="A83" s="17" t="s">
        <v>1427</v>
      </c>
      <c r="B83" s="17" t="s">
        <v>1508</v>
      </c>
      <c r="C83" s="18" t="s">
        <v>1509</v>
      </c>
      <c r="D83" s="19">
        <v>0</v>
      </c>
      <c r="E83" s="19">
        <v>483.9</v>
      </c>
      <c r="F83" s="16">
        <f t="shared" si="1"/>
        <v>483.9</v>
      </c>
    </row>
    <row r="84" spans="1:6" ht="25.5" outlineLevel="3">
      <c r="A84" s="14" t="s">
        <v>1427</v>
      </c>
      <c r="B84" s="14" t="s">
        <v>1510</v>
      </c>
      <c r="C84" s="15" t="s">
        <v>1511</v>
      </c>
      <c r="D84" s="16">
        <v>0</v>
      </c>
      <c r="E84" s="16">
        <v>28665.25</v>
      </c>
      <c r="F84" s="16">
        <f t="shared" si="1"/>
        <v>28665.25</v>
      </c>
    </row>
    <row r="85" spans="1:6" ht="38.25" outlineLevel="4" collapsed="1">
      <c r="A85" s="14" t="s">
        <v>1427</v>
      </c>
      <c r="B85" s="14" t="s">
        <v>1512</v>
      </c>
      <c r="C85" s="15" t="s">
        <v>1513</v>
      </c>
      <c r="D85" s="16">
        <v>0</v>
      </c>
      <c r="E85" s="16">
        <v>9.44</v>
      </c>
      <c r="F85" s="16">
        <f t="shared" si="1"/>
        <v>9.44</v>
      </c>
    </row>
    <row r="86" spans="1:6" ht="25.5" hidden="1" outlineLevel="7">
      <c r="A86" s="17" t="s">
        <v>1427</v>
      </c>
      <c r="B86" s="17" t="s">
        <v>1512</v>
      </c>
      <c r="C86" s="18" t="s">
        <v>1513</v>
      </c>
      <c r="D86" s="19">
        <v>0</v>
      </c>
      <c r="E86" s="19">
        <v>9.44</v>
      </c>
      <c r="F86" s="16">
        <f t="shared" si="1"/>
        <v>9.44</v>
      </c>
    </row>
    <row r="87" spans="1:6" ht="25.5" outlineLevel="4" collapsed="1">
      <c r="A87" s="14" t="s">
        <v>1427</v>
      </c>
      <c r="B87" s="14" t="s">
        <v>1514</v>
      </c>
      <c r="C87" s="15" t="s">
        <v>1515</v>
      </c>
      <c r="D87" s="16">
        <v>0</v>
      </c>
      <c r="E87" s="16">
        <v>28565.81</v>
      </c>
      <c r="F87" s="16">
        <f t="shared" si="1"/>
        <v>28565.81</v>
      </c>
    </row>
    <row r="88" spans="1:6" ht="25.5" hidden="1" outlineLevel="7">
      <c r="A88" s="17" t="s">
        <v>1427</v>
      </c>
      <c r="B88" s="17" t="s">
        <v>1514</v>
      </c>
      <c r="C88" s="18" t="s">
        <v>1515</v>
      </c>
      <c r="D88" s="19">
        <v>0</v>
      </c>
      <c r="E88" s="19">
        <v>28565.81</v>
      </c>
      <c r="F88" s="16">
        <f t="shared" si="1"/>
        <v>28565.81</v>
      </c>
    </row>
    <row r="89" spans="1:6" ht="38.25" outlineLevel="4" collapsed="1">
      <c r="A89" s="14" t="s">
        <v>1427</v>
      </c>
      <c r="B89" s="14" t="s">
        <v>1516</v>
      </c>
      <c r="C89" s="15" t="s">
        <v>1517</v>
      </c>
      <c r="D89" s="16">
        <v>0</v>
      </c>
      <c r="E89" s="16">
        <v>90</v>
      </c>
      <c r="F89" s="16">
        <f t="shared" si="1"/>
        <v>90</v>
      </c>
    </row>
    <row r="90" spans="1:6" ht="38.25" hidden="1" outlineLevel="7">
      <c r="A90" s="17" t="s">
        <v>1427</v>
      </c>
      <c r="B90" s="17" t="s">
        <v>1516</v>
      </c>
      <c r="C90" s="18" t="s">
        <v>1517</v>
      </c>
      <c r="D90" s="19">
        <v>0</v>
      </c>
      <c r="E90" s="19">
        <v>90</v>
      </c>
      <c r="F90" s="16">
        <f t="shared" si="1"/>
        <v>90</v>
      </c>
    </row>
    <row r="91" spans="1:6" ht="12.75" outlineLevel="2">
      <c r="A91" s="14" t="s">
        <v>1427</v>
      </c>
      <c r="B91" s="14" t="s">
        <v>1518</v>
      </c>
      <c r="C91" s="15" t="s">
        <v>1519</v>
      </c>
      <c r="D91" s="16">
        <v>25000</v>
      </c>
      <c r="E91" s="16">
        <v>6021.3</v>
      </c>
      <c r="F91" s="16">
        <f t="shared" si="1"/>
        <v>-18978.7</v>
      </c>
    </row>
    <row r="92" spans="1:6" ht="12.75" outlineLevel="3">
      <c r="A92" s="14" t="s">
        <v>1427</v>
      </c>
      <c r="B92" s="14" t="s">
        <v>1520</v>
      </c>
      <c r="C92" s="15" t="s">
        <v>1519</v>
      </c>
      <c r="D92" s="16">
        <v>25000</v>
      </c>
      <c r="E92" s="16">
        <v>6021.3</v>
      </c>
      <c r="F92" s="16">
        <f t="shared" si="1"/>
        <v>-18978.7</v>
      </c>
    </row>
    <row r="93" spans="1:6" ht="25.5" outlineLevel="4" collapsed="1">
      <c r="A93" s="14" t="s">
        <v>1427</v>
      </c>
      <c r="B93" s="14" t="s">
        <v>1521</v>
      </c>
      <c r="C93" s="15" t="s">
        <v>1522</v>
      </c>
      <c r="D93" s="16">
        <v>25000</v>
      </c>
      <c r="E93" s="16">
        <v>5515</v>
      </c>
      <c r="F93" s="16">
        <f t="shared" si="1"/>
        <v>-19485</v>
      </c>
    </row>
    <row r="94" spans="1:6" ht="25.5" hidden="1" outlineLevel="7">
      <c r="A94" s="17" t="s">
        <v>1427</v>
      </c>
      <c r="B94" s="17" t="s">
        <v>1521</v>
      </c>
      <c r="C94" s="18" t="s">
        <v>1522</v>
      </c>
      <c r="D94" s="19">
        <v>25000</v>
      </c>
      <c r="E94" s="19">
        <v>5515</v>
      </c>
      <c r="F94" s="16">
        <f t="shared" si="1"/>
        <v>-19485</v>
      </c>
    </row>
    <row r="95" spans="1:6" ht="12.75" outlineLevel="4" collapsed="1">
      <c r="A95" s="14" t="s">
        <v>1427</v>
      </c>
      <c r="B95" s="14" t="s">
        <v>1523</v>
      </c>
      <c r="C95" s="15" t="s">
        <v>1529</v>
      </c>
      <c r="D95" s="16">
        <v>0</v>
      </c>
      <c r="E95" s="16">
        <v>6.3</v>
      </c>
      <c r="F95" s="16">
        <f t="shared" si="1"/>
        <v>6.3</v>
      </c>
    </row>
    <row r="96" spans="1:6" ht="12.75" hidden="1" outlineLevel="7">
      <c r="A96" s="17" t="s">
        <v>1427</v>
      </c>
      <c r="B96" s="17" t="s">
        <v>1523</v>
      </c>
      <c r="C96" s="18" t="s">
        <v>1529</v>
      </c>
      <c r="D96" s="19">
        <v>0</v>
      </c>
      <c r="E96" s="19">
        <v>6.3</v>
      </c>
      <c r="F96" s="16">
        <f t="shared" si="1"/>
        <v>6.3</v>
      </c>
    </row>
    <row r="97" spans="1:6" ht="25.5" outlineLevel="4" collapsed="1">
      <c r="A97" s="14" t="s">
        <v>1427</v>
      </c>
      <c r="B97" s="14" t="s">
        <v>1530</v>
      </c>
      <c r="C97" s="15" t="s">
        <v>1531</v>
      </c>
      <c r="D97" s="16">
        <v>0</v>
      </c>
      <c r="E97" s="16">
        <v>500</v>
      </c>
      <c r="F97" s="16">
        <f t="shared" si="1"/>
        <v>500</v>
      </c>
    </row>
    <row r="98" spans="1:6" ht="25.5" hidden="1" outlineLevel="7">
      <c r="A98" s="17" t="s">
        <v>1427</v>
      </c>
      <c r="B98" s="17" t="s">
        <v>1530</v>
      </c>
      <c r="C98" s="18" t="s">
        <v>1531</v>
      </c>
      <c r="D98" s="19">
        <v>0</v>
      </c>
      <c r="E98" s="19">
        <v>500</v>
      </c>
      <c r="F98" s="16">
        <f t="shared" si="1"/>
        <v>500</v>
      </c>
    </row>
    <row r="99" spans="1:6" ht="12.75" outlineLevel="2">
      <c r="A99" s="14" t="s">
        <v>1427</v>
      </c>
      <c r="B99" s="14" t="s">
        <v>1532</v>
      </c>
      <c r="C99" s="15" t="s">
        <v>1533</v>
      </c>
      <c r="D99" s="16">
        <v>450000</v>
      </c>
      <c r="E99" s="16">
        <v>302572.67</v>
      </c>
      <c r="F99" s="16">
        <f t="shared" si="1"/>
        <v>-147427.33000000002</v>
      </c>
    </row>
    <row r="100" spans="1:6" ht="25.5" outlineLevel="3">
      <c r="A100" s="14" t="s">
        <v>1427</v>
      </c>
      <c r="B100" s="14" t="s">
        <v>1534</v>
      </c>
      <c r="C100" s="15" t="s">
        <v>1535</v>
      </c>
      <c r="D100" s="16">
        <v>450000</v>
      </c>
      <c r="E100" s="16">
        <v>302572.67</v>
      </c>
      <c r="F100" s="16">
        <f t="shared" si="1"/>
        <v>-147427.33000000002</v>
      </c>
    </row>
    <row r="101" spans="1:6" ht="38.25" outlineLevel="4" collapsed="1">
      <c r="A101" s="14" t="s">
        <v>1427</v>
      </c>
      <c r="B101" s="14" t="s">
        <v>1536</v>
      </c>
      <c r="C101" s="15" t="s">
        <v>1537</v>
      </c>
      <c r="D101" s="16">
        <v>450000</v>
      </c>
      <c r="E101" s="16">
        <v>301385</v>
      </c>
      <c r="F101" s="16">
        <f t="shared" si="1"/>
        <v>-148615</v>
      </c>
    </row>
    <row r="102" spans="1:6" ht="25.5" hidden="1" outlineLevel="7">
      <c r="A102" s="17" t="s">
        <v>1427</v>
      </c>
      <c r="B102" s="17" t="s">
        <v>1536</v>
      </c>
      <c r="C102" s="18" t="s">
        <v>1537</v>
      </c>
      <c r="D102" s="19">
        <v>450000</v>
      </c>
      <c r="E102" s="19">
        <v>301385</v>
      </c>
      <c r="F102" s="16">
        <f t="shared" si="1"/>
        <v>-148615</v>
      </c>
    </row>
    <row r="103" spans="1:6" ht="25.5" outlineLevel="4" collapsed="1">
      <c r="A103" s="14" t="s">
        <v>1427</v>
      </c>
      <c r="B103" s="14" t="s">
        <v>1538</v>
      </c>
      <c r="C103" s="15" t="s">
        <v>1539</v>
      </c>
      <c r="D103" s="16">
        <v>0</v>
      </c>
      <c r="E103" s="16">
        <v>1187.67</v>
      </c>
      <c r="F103" s="16">
        <f t="shared" si="1"/>
        <v>1187.67</v>
      </c>
    </row>
    <row r="104" spans="1:6" ht="25.5" hidden="1" outlineLevel="7">
      <c r="A104" s="17" t="s">
        <v>1427</v>
      </c>
      <c r="B104" s="17" t="s">
        <v>1538</v>
      </c>
      <c r="C104" s="18" t="s">
        <v>1539</v>
      </c>
      <c r="D104" s="19">
        <v>0</v>
      </c>
      <c r="E104" s="19">
        <v>1187.67</v>
      </c>
      <c r="F104" s="16">
        <f t="shared" si="1"/>
        <v>1187.67</v>
      </c>
    </row>
    <row r="105" spans="1:6" ht="12.75" outlineLevel="1">
      <c r="A105" s="14" t="s">
        <v>1427</v>
      </c>
      <c r="B105" s="14" t="s">
        <v>1540</v>
      </c>
      <c r="C105" s="15" t="s">
        <v>1541</v>
      </c>
      <c r="D105" s="16">
        <v>21430000</v>
      </c>
      <c r="E105" s="16">
        <v>3976065.44</v>
      </c>
      <c r="F105" s="16">
        <f t="shared" si="1"/>
        <v>-17453934.56</v>
      </c>
    </row>
    <row r="106" spans="1:6" ht="12.75" outlineLevel="2">
      <c r="A106" s="14" t="s">
        <v>1427</v>
      </c>
      <c r="B106" s="14" t="s">
        <v>1542</v>
      </c>
      <c r="C106" s="15" t="s">
        <v>1543</v>
      </c>
      <c r="D106" s="16">
        <v>8930000</v>
      </c>
      <c r="E106" s="16">
        <v>996769.87</v>
      </c>
      <c r="F106" s="16">
        <f t="shared" si="1"/>
        <v>-7933230.13</v>
      </c>
    </row>
    <row r="107" spans="1:6" ht="25.5" outlineLevel="3">
      <c r="A107" s="14" t="s">
        <v>1427</v>
      </c>
      <c r="B107" s="14" t="s">
        <v>1544</v>
      </c>
      <c r="C107" s="15" t="s">
        <v>1545</v>
      </c>
      <c r="D107" s="16">
        <v>8930000</v>
      </c>
      <c r="E107" s="16">
        <v>996769.87</v>
      </c>
      <c r="F107" s="16">
        <f t="shared" si="1"/>
        <v>-7933230.13</v>
      </c>
    </row>
    <row r="108" spans="1:6" ht="38.25" outlineLevel="4" collapsed="1">
      <c r="A108" s="14" t="s">
        <v>1427</v>
      </c>
      <c r="B108" s="14" t="s">
        <v>1546</v>
      </c>
      <c r="C108" s="15" t="s">
        <v>1547</v>
      </c>
      <c r="D108" s="16">
        <v>8930000</v>
      </c>
      <c r="E108" s="16">
        <v>935735.18</v>
      </c>
      <c r="F108" s="16">
        <f t="shared" si="1"/>
        <v>-7994264.82</v>
      </c>
    </row>
    <row r="109" spans="1:6" ht="38.25" hidden="1" outlineLevel="7">
      <c r="A109" s="17" t="s">
        <v>1427</v>
      </c>
      <c r="B109" s="17" t="s">
        <v>1546</v>
      </c>
      <c r="C109" s="18" t="s">
        <v>1547</v>
      </c>
      <c r="D109" s="19">
        <v>8930000</v>
      </c>
      <c r="E109" s="19">
        <v>935735.18</v>
      </c>
      <c r="F109" s="16">
        <f t="shared" si="1"/>
        <v>-7994264.82</v>
      </c>
    </row>
    <row r="110" spans="1:6" ht="25.5" outlineLevel="4" collapsed="1">
      <c r="A110" s="14" t="s">
        <v>1427</v>
      </c>
      <c r="B110" s="14" t="s">
        <v>1548</v>
      </c>
      <c r="C110" s="15" t="s">
        <v>1549</v>
      </c>
      <c r="D110" s="16">
        <v>0</v>
      </c>
      <c r="E110" s="16">
        <v>61034.69</v>
      </c>
      <c r="F110" s="16">
        <f t="shared" si="1"/>
        <v>61034.69</v>
      </c>
    </row>
    <row r="111" spans="1:6" ht="25.5" hidden="1" outlineLevel="7">
      <c r="A111" s="17" t="s">
        <v>1427</v>
      </c>
      <c r="B111" s="17" t="s">
        <v>1548</v>
      </c>
      <c r="C111" s="18" t="s">
        <v>1549</v>
      </c>
      <c r="D111" s="19">
        <v>0</v>
      </c>
      <c r="E111" s="19">
        <v>61034.69</v>
      </c>
      <c r="F111" s="16">
        <f t="shared" si="1"/>
        <v>61034.69</v>
      </c>
    </row>
    <row r="112" spans="1:6" ht="12.75" outlineLevel="2">
      <c r="A112" s="14" t="s">
        <v>1427</v>
      </c>
      <c r="B112" s="14" t="s">
        <v>1550</v>
      </c>
      <c r="C112" s="15" t="s">
        <v>1551</v>
      </c>
      <c r="D112" s="16">
        <v>12500000</v>
      </c>
      <c r="E112" s="16">
        <v>2979295.57</v>
      </c>
      <c r="F112" s="16">
        <f t="shared" si="1"/>
        <v>-9520704.43</v>
      </c>
    </row>
    <row r="113" spans="1:6" ht="12.75" outlineLevel="3">
      <c r="A113" s="14" t="s">
        <v>1427</v>
      </c>
      <c r="B113" s="14" t="s">
        <v>1552</v>
      </c>
      <c r="C113" s="15" t="s">
        <v>1553</v>
      </c>
      <c r="D113" s="16">
        <v>4300000</v>
      </c>
      <c r="E113" s="16">
        <v>2229729.33</v>
      </c>
      <c r="F113" s="16">
        <f t="shared" si="1"/>
        <v>-2070270.67</v>
      </c>
    </row>
    <row r="114" spans="1:6" ht="25.5" outlineLevel="4">
      <c r="A114" s="14" t="s">
        <v>1427</v>
      </c>
      <c r="B114" s="14" t="s">
        <v>1554</v>
      </c>
      <c r="C114" s="15" t="s">
        <v>1555</v>
      </c>
      <c r="D114" s="16">
        <v>4300000</v>
      </c>
      <c r="E114" s="16">
        <v>2229729.33</v>
      </c>
      <c r="F114" s="16">
        <f t="shared" si="1"/>
        <v>-2070270.67</v>
      </c>
    </row>
    <row r="115" spans="1:6" ht="38.25" outlineLevel="5" collapsed="1">
      <c r="A115" s="14" t="s">
        <v>1427</v>
      </c>
      <c r="B115" s="14" t="s">
        <v>1556</v>
      </c>
      <c r="C115" s="15" t="s">
        <v>1557</v>
      </c>
      <c r="D115" s="16">
        <v>4300000</v>
      </c>
      <c r="E115" s="16">
        <v>2203162.02</v>
      </c>
      <c r="F115" s="16">
        <f t="shared" si="1"/>
        <v>-2096837.98</v>
      </c>
    </row>
    <row r="116" spans="1:6" ht="25.5" hidden="1" outlineLevel="7">
      <c r="A116" s="17" t="s">
        <v>1427</v>
      </c>
      <c r="B116" s="17" t="s">
        <v>1556</v>
      </c>
      <c r="C116" s="18" t="s">
        <v>1557</v>
      </c>
      <c r="D116" s="19">
        <v>4300000</v>
      </c>
      <c r="E116" s="19">
        <v>2203162.02</v>
      </c>
      <c r="F116" s="16">
        <f t="shared" si="1"/>
        <v>-2096837.98</v>
      </c>
    </row>
    <row r="117" spans="1:6" ht="25.5" outlineLevel="5" collapsed="1">
      <c r="A117" s="14" t="s">
        <v>1427</v>
      </c>
      <c r="B117" s="14" t="s">
        <v>1558</v>
      </c>
      <c r="C117" s="15" t="s">
        <v>1559</v>
      </c>
      <c r="D117" s="16">
        <v>0</v>
      </c>
      <c r="E117" s="16">
        <v>24125.41</v>
      </c>
      <c r="F117" s="16">
        <f t="shared" si="1"/>
        <v>24125.41</v>
      </c>
    </row>
    <row r="118" spans="1:6" ht="25.5" hidden="1" outlineLevel="7">
      <c r="A118" s="17" t="s">
        <v>1427</v>
      </c>
      <c r="B118" s="17" t="s">
        <v>1558</v>
      </c>
      <c r="C118" s="18" t="s">
        <v>1559</v>
      </c>
      <c r="D118" s="19">
        <v>0</v>
      </c>
      <c r="E118" s="19">
        <v>24125.41</v>
      </c>
      <c r="F118" s="16">
        <f t="shared" si="1"/>
        <v>24125.41</v>
      </c>
    </row>
    <row r="119" spans="1:6" ht="38.25" outlineLevel="5" collapsed="1">
      <c r="A119" s="14" t="s">
        <v>1427</v>
      </c>
      <c r="B119" s="14" t="s">
        <v>1560</v>
      </c>
      <c r="C119" s="15" t="s">
        <v>1561</v>
      </c>
      <c r="D119" s="16">
        <v>0</v>
      </c>
      <c r="E119" s="16">
        <v>2441.9</v>
      </c>
      <c r="F119" s="16">
        <f t="shared" si="1"/>
        <v>2441.9</v>
      </c>
    </row>
    <row r="120" spans="1:6" ht="25.5" hidden="1" outlineLevel="7">
      <c r="A120" s="17" t="s">
        <v>1427</v>
      </c>
      <c r="B120" s="17" t="s">
        <v>1560</v>
      </c>
      <c r="C120" s="18" t="s">
        <v>1561</v>
      </c>
      <c r="D120" s="19">
        <v>0</v>
      </c>
      <c r="E120" s="19">
        <v>2441.9</v>
      </c>
      <c r="F120" s="16">
        <f t="shared" si="1"/>
        <v>2441.9</v>
      </c>
    </row>
    <row r="121" spans="1:6" ht="12.75" outlineLevel="3">
      <c r="A121" s="14" t="s">
        <v>1427</v>
      </c>
      <c r="B121" s="14" t="s">
        <v>1562</v>
      </c>
      <c r="C121" s="15" t="s">
        <v>1563</v>
      </c>
      <c r="D121" s="16">
        <v>8200000</v>
      </c>
      <c r="E121" s="16">
        <v>749566.24</v>
      </c>
      <c r="F121" s="16">
        <f t="shared" si="1"/>
        <v>-7450433.76</v>
      </c>
    </row>
    <row r="122" spans="1:6" ht="25.5" outlineLevel="4">
      <c r="A122" s="14" t="s">
        <v>1427</v>
      </c>
      <c r="B122" s="14" t="s">
        <v>1564</v>
      </c>
      <c r="C122" s="15" t="s">
        <v>1565</v>
      </c>
      <c r="D122" s="16">
        <v>8200000</v>
      </c>
      <c r="E122" s="16">
        <v>749566.24</v>
      </c>
      <c r="F122" s="16">
        <f t="shared" si="1"/>
        <v>-7450433.76</v>
      </c>
    </row>
    <row r="123" spans="1:6" ht="38.25" outlineLevel="5" collapsed="1">
      <c r="A123" s="14" t="s">
        <v>1427</v>
      </c>
      <c r="B123" s="14" t="s">
        <v>1566</v>
      </c>
      <c r="C123" s="15" t="s">
        <v>1567</v>
      </c>
      <c r="D123" s="16">
        <v>8200000</v>
      </c>
      <c r="E123" s="16">
        <v>702658</v>
      </c>
      <c r="F123" s="16">
        <f t="shared" si="1"/>
        <v>-7497342</v>
      </c>
    </row>
    <row r="124" spans="1:6" ht="25.5" hidden="1" outlineLevel="7">
      <c r="A124" s="17" t="s">
        <v>1427</v>
      </c>
      <c r="B124" s="17" t="s">
        <v>1566</v>
      </c>
      <c r="C124" s="18" t="s">
        <v>1567</v>
      </c>
      <c r="D124" s="19">
        <v>8200000</v>
      </c>
      <c r="E124" s="19">
        <v>702658</v>
      </c>
      <c r="F124" s="16">
        <f t="shared" si="1"/>
        <v>-7497342</v>
      </c>
    </row>
    <row r="125" spans="1:6" ht="25.5" outlineLevel="5" collapsed="1">
      <c r="A125" s="14" t="s">
        <v>1427</v>
      </c>
      <c r="B125" s="14" t="s">
        <v>1568</v>
      </c>
      <c r="C125" s="15" t="s">
        <v>1569</v>
      </c>
      <c r="D125" s="16">
        <v>0</v>
      </c>
      <c r="E125" s="16">
        <v>46908.24</v>
      </c>
      <c r="F125" s="16">
        <f t="shared" si="1"/>
        <v>46908.24</v>
      </c>
    </row>
    <row r="126" spans="1:6" ht="25.5" hidden="1" outlineLevel="7">
      <c r="A126" s="17" t="s">
        <v>1427</v>
      </c>
      <c r="B126" s="17" t="s">
        <v>1568</v>
      </c>
      <c r="C126" s="18" t="s">
        <v>1569</v>
      </c>
      <c r="D126" s="19">
        <v>0</v>
      </c>
      <c r="E126" s="19">
        <v>46908.24</v>
      </c>
      <c r="F126" s="16">
        <f t="shared" si="1"/>
        <v>46908.24</v>
      </c>
    </row>
    <row r="127" spans="1:6" ht="12.75" outlineLevel="1">
      <c r="A127" s="14" t="s">
        <v>1424</v>
      </c>
      <c r="B127" s="14" t="s">
        <v>1570</v>
      </c>
      <c r="C127" s="15" t="s">
        <v>1571</v>
      </c>
      <c r="D127" s="16">
        <v>12274000</v>
      </c>
      <c r="E127" s="16">
        <v>4573039.74</v>
      </c>
      <c r="F127" s="16">
        <f t="shared" si="1"/>
        <v>-7700960.26</v>
      </c>
    </row>
    <row r="128" spans="1:6" ht="12.75" outlineLevel="2">
      <c r="A128" s="14" t="s">
        <v>1427</v>
      </c>
      <c r="B128" s="14" t="s">
        <v>1572</v>
      </c>
      <c r="C128" s="15" t="s">
        <v>1573</v>
      </c>
      <c r="D128" s="16">
        <v>12254000</v>
      </c>
      <c r="E128" s="16">
        <v>4566569.74</v>
      </c>
      <c r="F128" s="16">
        <f t="shared" si="1"/>
        <v>-7687430.26</v>
      </c>
    </row>
    <row r="129" spans="1:6" ht="25.5" outlineLevel="3">
      <c r="A129" s="14" t="s">
        <v>1427</v>
      </c>
      <c r="B129" s="14" t="s">
        <v>1574</v>
      </c>
      <c r="C129" s="15" t="s">
        <v>1575</v>
      </c>
      <c r="D129" s="16">
        <v>12254000</v>
      </c>
      <c r="E129" s="16">
        <v>4566569.74</v>
      </c>
      <c r="F129" s="16">
        <f t="shared" si="1"/>
        <v>-7687430.26</v>
      </c>
    </row>
    <row r="130" spans="1:6" ht="38.25" outlineLevel="4" collapsed="1">
      <c r="A130" s="14" t="s">
        <v>1427</v>
      </c>
      <c r="B130" s="14" t="s">
        <v>1576</v>
      </c>
      <c r="C130" s="20" t="s">
        <v>944</v>
      </c>
      <c r="D130" s="16">
        <v>12254000</v>
      </c>
      <c r="E130" s="16">
        <v>4566569.74</v>
      </c>
      <c r="F130" s="16">
        <f t="shared" si="1"/>
        <v>-7687430.26</v>
      </c>
    </row>
    <row r="131" spans="1:6" ht="38.25" hidden="1" outlineLevel="7">
      <c r="A131" s="17" t="s">
        <v>1427</v>
      </c>
      <c r="B131" s="17" t="s">
        <v>1576</v>
      </c>
      <c r="C131" s="21" t="s">
        <v>944</v>
      </c>
      <c r="D131" s="19">
        <v>12254000</v>
      </c>
      <c r="E131" s="19">
        <v>4566569.74</v>
      </c>
      <c r="F131" s="16">
        <f t="shared" si="1"/>
        <v>-7687430.26</v>
      </c>
    </row>
    <row r="132" spans="1:6" ht="25.5" outlineLevel="2">
      <c r="A132" s="14" t="s">
        <v>945</v>
      </c>
      <c r="B132" s="14" t="s">
        <v>946</v>
      </c>
      <c r="C132" s="15" t="s">
        <v>947</v>
      </c>
      <c r="D132" s="16">
        <v>20000</v>
      </c>
      <c r="E132" s="16">
        <v>6470</v>
      </c>
      <c r="F132" s="16">
        <f t="shared" si="1"/>
        <v>-13530</v>
      </c>
    </row>
    <row r="133" spans="1:6" ht="12.75" outlineLevel="3">
      <c r="A133" s="14" t="s">
        <v>945</v>
      </c>
      <c r="B133" s="14" t="s">
        <v>948</v>
      </c>
      <c r="C133" s="15" t="s">
        <v>949</v>
      </c>
      <c r="D133" s="16">
        <v>20000</v>
      </c>
      <c r="E133" s="16">
        <v>6470</v>
      </c>
      <c r="F133" s="16">
        <f t="shared" si="1"/>
        <v>-13530</v>
      </c>
    </row>
    <row r="134" spans="1:6" ht="12.75" outlineLevel="4" collapsed="1">
      <c r="A134" s="14" t="s">
        <v>945</v>
      </c>
      <c r="B134" s="14" t="s">
        <v>950</v>
      </c>
      <c r="C134" s="15" t="s">
        <v>949</v>
      </c>
      <c r="D134" s="16">
        <v>20000</v>
      </c>
      <c r="E134" s="16">
        <v>6470</v>
      </c>
      <c r="F134" s="16">
        <f t="shared" si="1"/>
        <v>-13530</v>
      </c>
    </row>
    <row r="135" spans="1:6" ht="12.75" hidden="1" outlineLevel="7">
      <c r="A135" s="17" t="s">
        <v>945</v>
      </c>
      <c r="B135" s="17" t="s">
        <v>950</v>
      </c>
      <c r="C135" s="18" t="s">
        <v>949</v>
      </c>
      <c r="D135" s="19">
        <v>20000</v>
      </c>
      <c r="E135" s="19">
        <v>6470</v>
      </c>
      <c r="F135" s="16">
        <f t="shared" si="1"/>
        <v>-13530</v>
      </c>
    </row>
    <row r="136" spans="1:6" ht="12.75" outlineLevel="1">
      <c r="A136" s="14" t="s">
        <v>1427</v>
      </c>
      <c r="B136" s="14" t="s">
        <v>951</v>
      </c>
      <c r="C136" s="15" t="s">
        <v>952</v>
      </c>
      <c r="D136" s="16">
        <v>0</v>
      </c>
      <c r="E136" s="16">
        <v>872.58</v>
      </c>
      <c r="F136" s="16">
        <f t="shared" si="1"/>
        <v>872.58</v>
      </c>
    </row>
    <row r="137" spans="1:6" ht="12.75" outlineLevel="2">
      <c r="A137" s="14" t="s">
        <v>1427</v>
      </c>
      <c r="B137" s="14" t="s">
        <v>953</v>
      </c>
      <c r="C137" s="15" t="s">
        <v>954</v>
      </c>
      <c r="D137" s="16">
        <v>0</v>
      </c>
      <c r="E137" s="16">
        <v>872.58</v>
      </c>
      <c r="F137" s="16">
        <f t="shared" si="1"/>
        <v>872.58</v>
      </c>
    </row>
    <row r="138" spans="1:6" ht="25.5" outlineLevel="3">
      <c r="A138" s="14" t="s">
        <v>1427</v>
      </c>
      <c r="B138" s="14" t="s">
        <v>955</v>
      </c>
      <c r="C138" s="15" t="s">
        <v>956</v>
      </c>
      <c r="D138" s="16">
        <v>0</v>
      </c>
      <c r="E138" s="16">
        <v>116.38</v>
      </c>
      <c r="F138" s="16">
        <f t="shared" si="1"/>
        <v>116.38</v>
      </c>
    </row>
    <row r="139" spans="1:6" ht="25.5" outlineLevel="4">
      <c r="A139" s="14" t="s">
        <v>1427</v>
      </c>
      <c r="B139" s="14" t="s">
        <v>957</v>
      </c>
      <c r="C139" s="15" t="s">
        <v>958</v>
      </c>
      <c r="D139" s="16">
        <v>0</v>
      </c>
      <c r="E139" s="16">
        <v>116.38</v>
      </c>
      <c r="F139" s="16">
        <f t="shared" si="1"/>
        <v>116.38</v>
      </c>
    </row>
    <row r="140" spans="1:6" ht="38.25" outlineLevel="5" collapsed="1">
      <c r="A140" s="14" t="s">
        <v>1427</v>
      </c>
      <c r="B140" s="14" t="s">
        <v>959</v>
      </c>
      <c r="C140" s="20" t="s">
        <v>960</v>
      </c>
      <c r="D140" s="16">
        <v>0</v>
      </c>
      <c r="E140" s="16">
        <v>116.38</v>
      </c>
      <c r="F140" s="16">
        <f aca="true" t="shared" si="2" ref="F140:F203">E140-D140</f>
        <v>116.38</v>
      </c>
    </row>
    <row r="141" spans="1:6" ht="38.25" hidden="1" outlineLevel="7">
      <c r="A141" s="17" t="s">
        <v>1427</v>
      </c>
      <c r="B141" s="17" t="s">
        <v>959</v>
      </c>
      <c r="C141" s="21" t="s">
        <v>960</v>
      </c>
      <c r="D141" s="19">
        <v>0</v>
      </c>
      <c r="E141" s="19">
        <v>116.38</v>
      </c>
      <c r="F141" s="16">
        <f t="shared" si="2"/>
        <v>116.38</v>
      </c>
    </row>
    <row r="142" spans="1:6" ht="12.75" outlineLevel="3">
      <c r="A142" s="14" t="s">
        <v>1427</v>
      </c>
      <c r="B142" s="14" t="s">
        <v>961</v>
      </c>
      <c r="C142" s="15" t="s">
        <v>962</v>
      </c>
      <c r="D142" s="16">
        <v>0</v>
      </c>
      <c r="E142" s="16">
        <v>756.2</v>
      </c>
      <c r="F142" s="16">
        <f t="shared" si="2"/>
        <v>756.2</v>
      </c>
    </row>
    <row r="143" spans="1:6" ht="12.75" outlineLevel="4">
      <c r="A143" s="14" t="s">
        <v>1427</v>
      </c>
      <c r="B143" s="14" t="s">
        <v>963</v>
      </c>
      <c r="C143" s="15" t="s">
        <v>964</v>
      </c>
      <c r="D143" s="16">
        <v>0</v>
      </c>
      <c r="E143" s="16">
        <v>756.2</v>
      </c>
      <c r="F143" s="16">
        <f t="shared" si="2"/>
        <v>756.2</v>
      </c>
    </row>
    <row r="144" spans="1:6" ht="25.5" outlineLevel="5" collapsed="1">
      <c r="A144" s="14" t="s">
        <v>1427</v>
      </c>
      <c r="B144" s="14" t="s">
        <v>965</v>
      </c>
      <c r="C144" s="15" t="s">
        <v>966</v>
      </c>
      <c r="D144" s="16">
        <v>0</v>
      </c>
      <c r="E144" s="16">
        <v>377</v>
      </c>
      <c r="F144" s="16">
        <f t="shared" si="2"/>
        <v>377</v>
      </c>
    </row>
    <row r="145" spans="1:6" ht="25.5" hidden="1" outlineLevel="7">
      <c r="A145" s="17" t="s">
        <v>1427</v>
      </c>
      <c r="B145" s="17" t="s">
        <v>965</v>
      </c>
      <c r="C145" s="18" t="s">
        <v>966</v>
      </c>
      <c r="D145" s="19">
        <v>0</v>
      </c>
      <c r="E145" s="19">
        <v>377</v>
      </c>
      <c r="F145" s="16">
        <f t="shared" si="2"/>
        <v>377</v>
      </c>
    </row>
    <row r="146" spans="1:6" ht="25.5" outlineLevel="5" collapsed="1">
      <c r="A146" s="14" t="s">
        <v>1427</v>
      </c>
      <c r="B146" s="14" t="s">
        <v>967</v>
      </c>
      <c r="C146" s="15" t="s">
        <v>968</v>
      </c>
      <c r="D146" s="16">
        <v>0</v>
      </c>
      <c r="E146" s="16">
        <v>379.2</v>
      </c>
      <c r="F146" s="16">
        <f t="shared" si="2"/>
        <v>379.2</v>
      </c>
    </row>
    <row r="147" spans="1:6" ht="12.75" hidden="1" outlineLevel="7">
      <c r="A147" s="17" t="s">
        <v>1427</v>
      </c>
      <c r="B147" s="17" t="s">
        <v>967</v>
      </c>
      <c r="C147" s="18" t="s">
        <v>968</v>
      </c>
      <c r="D147" s="19">
        <v>0</v>
      </c>
      <c r="E147" s="19">
        <v>379.2</v>
      </c>
      <c r="F147" s="16">
        <f t="shared" si="2"/>
        <v>379.2</v>
      </c>
    </row>
    <row r="148" spans="1:6" ht="25.5" outlineLevel="1">
      <c r="A148" s="14" t="s">
        <v>969</v>
      </c>
      <c r="B148" s="14" t="s">
        <v>970</v>
      </c>
      <c r="C148" s="15" t="s">
        <v>971</v>
      </c>
      <c r="D148" s="16">
        <v>17100000</v>
      </c>
      <c r="E148" s="16">
        <v>8594410.82</v>
      </c>
      <c r="F148" s="16">
        <f t="shared" si="2"/>
        <v>-8505589.18</v>
      </c>
    </row>
    <row r="149" spans="1:6" ht="38.25" outlineLevel="2">
      <c r="A149" s="14" t="s">
        <v>969</v>
      </c>
      <c r="B149" s="14" t="s">
        <v>972</v>
      </c>
      <c r="C149" s="20" t="s">
        <v>973</v>
      </c>
      <c r="D149" s="16">
        <v>17100000</v>
      </c>
      <c r="E149" s="16">
        <v>8594410.82</v>
      </c>
      <c r="F149" s="16">
        <f t="shared" si="2"/>
        <v>-8505589.18</v>
      </c>
    </row>
    <row r="150" spans="1:6" ht="25.5" outlineLevel="3">
      <c r="A150" s="14" t="s">
        <v>969</v>
      </c>
      <c r="B150" s="14" t="s">
        <v>974</v>
      </c>
      <c r="C150" s="15" t="s">
        <v>975</v>
      </c>
      <c r="D150" s="16">
        <v>8500000</v>
      </c>
      <c r="E150" s="16">
        <v>4373265.57</v>
      </c>
      <c r="F150" s="16">
        <f t="shared" si="2"/>
        <v>-4126734.4299999997</v>
      </c>
    </row>
    <row r="151" spans="1:6" ht="38.25" outlineLevel="4" collapsed="1">
      <c r="A151" s="14" t="s">
        <v>969</v>
      </c>
      <c r="B151" s="14" t="s">
        <v>976</v>
      </c>
      <c r="C151" s="20" t="s">
        <v>977</v>
      </c>
      <c r="D151" s="16">
        <v>8500000</v>
      </c>
      <c r="E151" s="16">
        <v>4373265.57</v>
      </c>
      <c r="F151" s="16">
        <f t="shared" si="2"/>
        <v>-4126734.4299999997</v>
      </c>
    </row>
    <row r="152" spans="1:6" ht="38.25" hidden="1" outlineLevel="7">
      <c r="A152" s="17" t="s">
        <v>969</v>
      </c>
      <c r="B152" s="17" t="s">
        <v>976</v>
      </c>
      <c r="C152" s="21" t="s">
        <v>977</v>
      </c>
      <c r="D152" s="19">
        <v>8500000</v>
      </c>
      <c r="E152" s="19">
        <v>4373265.57</v>
      </c>
      <c r="F152" s="16">
        <f t="shared" si="2"/>
        <v>-4126734.4299999997</v>
      </c>
    </row>
    <row r="153" spans="1:6" ht="38.25" outlineLevel="3">
      <c r="A153" s="14" t="s">
        <v>969</v>
      </c>
      <c r="B153" s="14" t="s">
        <v>978</v>
      </c>
      <c r="C153" s="20" t="s">
        <v>979</v>
      </c>
      <c r="D153" s="16">
        <v>0</v>
      </c>
      <c r="E153" s="16">
        <v>18186</v>
      </c>
      <c r="F153" s="16">
        <f t="shared" si="2"/>
        <v>18186</v>
      </c>
    </row>
    <row r="154" spans="1:6" ht="38.25" outlineLevel="4">
      <c r="A154" s="14" t="s">
        <v>969</v>
      </c>
      <c r="B154" s="14" t="s">
        <v>980</v>
      </c>
      <c r="C154" s="15" t="s">
        <v>981</v>
      </c>
      <c r="D154" s="16">
        <v>0</v>
      </c>
      <c r="E154" s="16">
        <v>18186</v>
      </c>
      <c r="F154" s="16">
        <f t="shared" si="2"/>
        <v>18186</v>
      </c>
    </row>
    <row r="155" spans="1:6" ht="38.25" outlineLevel="5" collapsed="1">
      <c r="A155" s="14" t="s">
        <v>969</v>
      </c>
      <c r="B155" s="14" t="s">
        <v>982</v>
      </c>
      <c r="C155" s="20" t="s">
        <v>983</v>
      </c>
      <c r="D155" s="16">
        <v>0</v>
      </c>
      <c r="E155" s="16">
        <v>7500</v>
      </c>
      <c r="F155" s="16">
        <f t="shared" si="2"/>
        <v>7500</v>
      </c>
    </row>
    <row r="156" spans="1:6" ht="38.25" hidden="1" outlineLevel="7">
      <c r="A156" s="17" t="s">
        <v>969</v>
      </c>
      <c r="B156" s="17" t="s">
        <v>982</v>
      </c>
      <c r="C156" s="21" t="s">
        <v>983</v>
      </c>
      <c r="D156" s="19">
        <v>0</v>
      </c>
      <c r="E156" s="19">
        <v>7500</v>
      </c>
      <c r="F156" s="16">
        <f t="shared" si="2"/>
        <v>7500</v>
      </c>
    </row>
    <row r="157" spans="1:6" ht="38.25" outlineLevel="5" collapsed="1">
      <c r="A157" s="14" t="s">
        <v>969</v>
      </c>
      <c r="B157" s="14" t="s">
        <v>984</v>
      </c>
      <c r="C157" s="20" t="s">
        <v>985</v>
      </c>
      <c r="D157" s="16">
        <v>0</v>
      </c>
      <c r="E157" s="16">
        <v>10686</v>
      </c>
      <c r="F157" s="16">
        <f t="shared" si="2"/>
        <v>10686</v>
      </c>
    </row>
    <row r="158" spans="1:6" ht="38.25" hidden="1" outlineLevel="7">
      <c r="A158" s="17" t="s">
        <v>969</v>
      </c>
      <c r="B158" s="17" t="s">
        <v>984</v>
      </c>
      <c r="C158" s="21" t="s">
        <v>985</v>
      </c>
      <c r="D158" s="19">
        <v>0</v>
      </c>
      <c r="E158" s="19">
        <v>10686</v>
      </c>
      <c r="F158" s="16">
        <f t="shared" si="2"/>
        <v>10686</v>
      </c>
    </row>
    <row r="159" spans="1:6" ht="25.5" outlineLevel="3">
      <c r="A159" s="14" t="s">
        <v>969</v>
      </c>
      <c r="B159" s="14" t="s">
        <v>986</v>
      </c>
      <c r="C159" s="15" t="s">
        <v>987</v>
      </c>
      <c r="D159" s="16">
        <v>8600000</v>
      </c>
      <c r="E159" s="16">
        <v>4202959.25</v>
      </c>
      <c r="F159" s="16">
        <f t="shared" si="2"/>
        <v>-4397040.75</v>
      </c>
    </row>
    <row r="160" spans="1:6" ht="25.5" outlineLevel="4">
      <c r="A160" s="14" t="s">
        <v>969</v>
      </c>
      <c r="B160" s="14" t="s">
        <v>988</v>
      </c>
      <c r="C160" s="15" t="s">
        <v>989</v>
      </c>
      <c r="D160" s="16">
        <v>8600000</v>
      </c>
      <c r="E160" s="16">
        <v>4202959.25</v>
      </c>
      <c r="F160" s="16">
        <f t="shared" si="2"/>
        <v>-4397040.75</v>
      </c>
    </row>
    <row r="161" spans="1:6" ht="25.5" outlineLevel="5" collapsed="1">
      <c r="A161" s="14" t="s">
        <v>969</v>
      </c>
      <c r="B161" s="14" t="s">
        <v>990</v>
      </c>
      <c r="C161" s="15" t="s">
        <v>991</v>
      </c>
      <c r="D161" s="16">
        <v>5600000</v>
      </c>
      <c r="E161" s="16">
        <v>2652822.61</v>
      </c>
      <c r="F161" s="16">
        <f t="shared" si="2"/>
        <v>-2947177.39</v>
      </c>
    </row>
    <row r="162" spans="1:6" ht="25.5" hidden="1" outlineLevel="7">
      <c r="A162" s="17" t="s">
        <v>969</v>
      </c>
      <c r="B162" s="17" t="s">
        <v>990</v>
      </c>
      <c r="C162" s="18" t="s">
        <v>991</v>
      </c>
      <c r="D162" s="19">
        <v>5600000</v>
      </c>
      <c r="E162" s="19">
        <v>2652822.61</v>
      </c>
      <c r="F162" s="16">
        <f t="shared" si="2"/>
        <v>-2947177.39</v>
      </c>
    </row>
    <row r="163" spans="1:6" ht="38.25" outlineLevel="5" collapsed="1">
      <c r="A163" s="14" t="s">
        <v>969</v>
      </c>
      <c r="B163" s="14" t="s">
        <v>992</v>
      </c>
      <c r="C163" s="15" t="s">
        <v>993</v>
      </c>
      <c r="D163" s="16">
        <v>3000000</v>
      </c>
      <c r="E163" s="16">
        <v>1550136.64</v>
      </c>
      <c r="F163" s="16">
        <f t="shared" si="2"/>
        <v>-1449863.36</v>
      </c>
    </row>
    <row r="164" spans="1:6" ht="38.25" hidden="1" outlineLevel="7">
      <c r="A164" s="17" t="s">
        <v>969</v>
      </c>
      <c r="B164" s="17" t="s">
        <v>992</v>
      </c>
      <c r="C164" s="18" t="s">
        <v>993</v>
      </c>
      <c r="D164" s="19">
        <v>3000000</v>
      </c>
      <c r="E164" s="19">
        <v>1550136.64</v>
      </c>
      <c r="F164" s="16">
        <f t="shared" si="2"/>
        <v>-1449863.36</v>
      </c>
    </row>
    <row r="165" spans="1:6" ht="12.75" outlineLevel="1">
      <c r="A165" s="14" t="s">
        <v>994</v>
      </c>
      <c r="B165" s="14" t="s">
        <v>995</v>
      </c>
      <c r="C165" s="15" t="s">
        <v>996</v>
      </c>
      <c r="D165" s="16">
        <v>348600</v>
      </c>
      <c r="E165" s="16">
        <v>160371.44</v>
      </c>
      <c r="F165" s="16">
        <f t="shared" si="2"/>
        <v>-188228.56</v>
      </c>
    </row>
    <row r="166" spans="1:6" ht="12.75" outlineLevel="2">
      <c r="A166" s="14" t="s">
        <v>994</v>
      </c>
      <c r="B166" s="14" t="s">
        <v>997</v>
      </c>
      <c r="C166" s="15" t="s">
        <v>998</v>
      </c>
      <c r="D166" s="16">
        <v>348600</v>
      </c>
      <c r="E166" s="16">
        <v>160371.44</v>
      </c>
      <c r="F166" s="16">
        <f t="shared" si="2"/>
        <v>-188228.56</v>
      </c>
    </row>
    <row r="167" spans="1:6" ht="12.75" outlineLevel="3">
      <c r="A167" s="14" t="s">
        <v>994</v>
      </c>
      <c r="B167" s="14" t="s">
        <v>999</v>
      </c>
      <c r="C167" s="15" t="s">
        <v>1000</v>
      </c>
      <c r="D167" s="16">
        <v>12200</v>
      </c>
      <c r="E167" s="16">
        <v>32023.6</v>
      </c>
      <c r="F167" s="16">
        <f t="shared" si="2"/>
        <v>19823.6</v>
      </c>
    </row>
    <row r="168" spans="1:6" ht="38.25" outlineLevel="4" collapsed="1">
      <c r="A168" s="14" t="s">
        <v>994</v>
      </c>
      <c r="B168" s="14" t="s">
        <v>1001</v>
      </c>
      <c r="C168" s="15" t="s">
        <v>1002</v>
      </c>
      <c r="D168" s="16">
        <v>12200</v>
      </c>
      <c r="E168" s="16">
        <v>32023.6</v>
      </c>
      <c r="F168" s="16">
        <f t="shared" si="2"/>
        <v>19823.6</v>
      </c>
    </row>
    <row r="169" spans="1:6" ht="25.5" hidden="1" outlineLevel="7">
      <c r="A169" s="17" t="s">
        <v>994</v>
      </c>
      <c r="B169" s="17" t="s">
        <v>1001</v>
      </c>
      <c r="C169" s="18" t="s">
        <v>1002</v>
      </c>
      <c r="D169" s="19">
        <v>12200</v>
      </c>
      <c r="E169" s="19">
        <v>32023.6</v>
      </c>
      <c r="F169" s="16">
        <f t="shared" si="2"/>
        <v>19823.6</v>
      </c>
    </row>
    <row r="170" spans="1:6" ht="12.75" outlineLevel="3">
      <c r="A170" s="14" t="s">
        <v>994</v>
      </c>
      <c r="B170" s="14" t="s">
        <v>1003</v>
      </c>
      <c r="C170" s="15" t="s">
        <v>1004</v>
      </c>
      <c r="D170" s="16">
        <v>0</v>
      </c>
      <c r="E170" s="16">
        <v>72.32</v>
      </c>
      <c r="F170" s="16">
        <f t="shared" si="2"/>
        <v>72.32</v>
      </c>
    </row>
    <row r="171" spans="1:6" ht="38.25" outlineLevel="4" collapsed="1">
      <c r="A171" s="14" t="s">
        <v>994</v>
      </c>
      <c r="B171" s="14" t="s">
        <v>1005</v>
      </c>
      <c r="C171" s="15" t="s">
        <v>1006</v>
      </c>
      <c r="D171" s="16">
        <v>0</v>
      </c>
      <c r="E171" s="16">
        <v>72.32</v>
      </c>
      <c r="F171" s="16">
        <f t="shared" si="2"/>
        <v>72.32</v>
      </c>
    </row>
    <row r="172" spans="1:6" ht="25.5" hidden="1" outlineLevel="7">
      <c r="A172" s="17" t="s">
        <v>994</v>
      </c>
      <c r="B172" s="17" t="s">
        <v>1005</v>
      </c>
      <c r="C172" s="18" t="s">
        <v>1006</v>
      </c>
      <c r="D172" s="19">
        <v>0</v>
      </c>
      <c r="E172" s="19">
        <v>72.32</v>
      </c>
      <c r="F172" s="16">
        <f t="shared" si="2"/>
        <v>72.32</v>
      </c>
    </row>
    <row r="173" spans="1:6" ht="12.75" outlineLevel="3">
      <c r="A173" s="14" t="s">
        <v>994</v>
      </c>
      <c r="B173" s="14" t="s">
        <v>1007</v>
      </c>
      <c r="C173" s="15" t="s">
        <v>1008</v>
      </c>
      <c r="D173" s="16">
        <v>336400</v>
      </c>
      <c r="E173" s="16">
        <v>128275.52</v>
      </c>
      <c r="F173" s="16">
        <f t="shared" si="2"/>
        <v>-208124.47999999998</v>
      </c>
    </row>
    <row r="174" spans="1:6" ht="25.5" outlineLevel="4" collapsed="1">
      <c r="A174" s="14" t="s">
        <v>994</v>
      </c>
      <c r="B174" s="14" t="s">
        <v>1009</v>
      </c>
      <c r="C174" s="15" t="s">
        <v>1010</v>
      </c>
      <c r="D174" s="16">
        <v>336400</v>
      </c>
      <c r="E174" s="16">
        <v>128275.52</v>
      </c>
      <c r="F174" s="16">
        <f t="shared" si="2"/>
        <v>-208124.47999999998</v>
      </c>
    </row>
    <row r="175" spans="1:6" ht="25.5" hidden="1" outlineLevel="7">
      <c r="A175" s="17" t="s">
        <v>994</v>
      </c>
      <c r="B175" s="17" t="s">
        <v>1009</v>
      </c>
      <c r="C175" s="18" t="s">
        <v>1010</v>
      </c>
      <c r="D175" s="19">
        <v>336400</v>
      </c>
      <c r="E175" s="19">
        <v>128275.52</v>
      </c>
      <c r="F175" s="16">
        <f t="shared" si="2"/>
        <v>-208124.47999999998</v>
      </c>
    </row>
    <row r="176" spans="1:6" ht="12.75" outlineLevel="1">
      <c r="A176" s="14" t="s">
        <v>1424</v>
      </c>
      <c r="B176" s="14" t="s">
        <v>1011</v>
      </c>
      <c r="C176" s="15" t="s">
        <v>1012</v>
      </c>
      <c r="D176" s="16">
        <v>100000</v>
      </c>
      <c r="E176" s="16">
        <v>127712.42</v>
      </c>
      <c r="F176" s="16">
        <f t="shared" si="2"/>
        <v>27712.42</v>
      </c>
    </row>
    <row r="177" spans="1:6" ht="12.75" outlineLevel="2">
      <c r="A177" s="14" t="s">
        <v>1013</v>
      </c>
      <c r="B177" s="14" t="s">
        <v>1014</v>
      </c>
      <c r="C177" s="15" t="s">
        <v>1015</v>
      </c>
      <c r="D177" s="16">
        <v>100000</v>
      </c>
      <c r="E177" s="16">
        <v>0</v>
      </c>
      <c r="F177" s="16">
        <f t="shared" si="2"/>
        <v>-100000</v>
      </c>
    </row>
    <row r="178" spans="1:6" ht="12.75" outlineLevel="3">
      <c r="A178" s="14" t="s">
        <v>1013</v>
      </c>
      <c r="B178" s="14" t="s">
        <v>1016</v>
      </c>
      <c r="C178" s="15" t="s">
        <v>1017</v>
      </c>
      <c r="D178" s="16">
        <v>100000</v>
      </c>
      <c r="E178" s="16">
        <v>0</v>
      </c>
      <c r="F178" s="16">
        <f t="shared" si="2"/>
        <v>-100000</v>
      </c>
    </row>
    <row r="179" spans="1:6" ht="12.75" outlineLevel="4" collapsed="1">
      <c r="A179" s="14" t="s">
        <v>1013</v>
      </c>
      <c r="B179" s="14" t="s">
        <v>1018</v>
      </c>
      <c r="C179" s="15" t="s">
        <v>1019</v>
      </c>
      <c r="D179" s="16">
        <v>100000</v>
      </c>
      <c r="E179" s="16">
        <v>0</v>
      </c>
      <c r="F179" s="16">
        <f t="shared" si="2"/>
        <v>-100000</v>
      </c>
    </row>
    <row r="180" spans="1:6" ht="12.75" hidden="1" outlineLevel="7">
      <c r="A180" s="17" t="s">
        <v>1013</v>
      </c>
      <c r="B180" s="17" t="s">
        <v>1018</v>
      </c>
      <c r="C180" s="18" t="s">
        <v>1019</v>
      </c>
      <c r="D180" s="19">
        <v>100000</v>
      </c>
      <c r="E180" s="19">
        <v>0</v>
      </c>
      <c r="F180" s="16">
        <f t="shared" si="2"/>
        <v>-100000</v>
      </c>
    </row>
    <row r="181" spans="1:6" ht="12.75" outlineLevel="2">
      <c r="A181" s="14" t="s">
        <v>969</v>
      </c>
      <c r="B181" s="14" t="s">
        <v>1020</v>
      </c>
      <c r="C181" s="15" t="s">
        <v>1021</v>
      </c>
      <c r="D181" s="16">
        <v>0</v>
      </c>
      <c r="E181" s="16">
        <v>127712.42</v>
      </c>
      <c r="F181" s="16">
        <f t="shared" si="2"/>
        <v>127712.42</v>
      </c>
    </row>
    <row r="182" spans="1:6" ht="12.75" outlineLevel="3">
      <c r="A182" s="14" t="s">
        <v>969</v>
      </c>
      <c r="B182" s="14" t="s">
        <v>1022</v>
      </c>
      <c r="C182" s="15" t="s">
        <v>1023</v>
      </c>
      <c r="D182" s="16">
        <v>0</v>
      </c>
      <c r="E182" s="16">
        <v>127712.42</v>
      </c>
      <c r="F182" s="16">
        <f t="shared" si="2"/>
        <v>127712.42</v>
      </c>
    </row>
    <row r="183" spans="1:6" ht="12.75" outlineLevel="4" collapsed="1">
      <c r="A183" s="14" t="s">
        <v>969</v>
      </c>
      <c r="B183" s="14" t="s">
        <v>1024</v>
      </c>
      <c r="C183" s="15" t="s">
        <v>1025</v>
      </c>
      <c r="D183" s="16">
        <v>0</v>
      </c>
      <c r="E183" s="16">
        <v>127712.42</v>
      </c>
      <c r="F183" s="16">
        <f t="shared" si="2"/>
        <v>127712.42</v>
      </c>
    </row>
    <row r="184" spans="1:6" ht="12.75" hidden="1" outlineLevel="7">
      <c r="A184" s="17" t="s">
        <v>969</v>
      </c>
      <c r="B184" s="17" t="s">
        <v>1024</v>
      </c>
      <c r="C184" s="18" t="s">
        <v>1025</v>
      </c>
      <c r="D184" s="19">
        <v>0</v>
      </c>
      <c r="E184" s="19">
        <v>127712.42</v>
      </c>
      <c r="F184" s="16">
        <f t="shared" si="2"/>
        <v>127712.42</v>
      </c>
    </row>
    <row r="185" spans="1:6" ht="12.75" outlineLevel="1">
      <c r="A185" s="14" t="s">
        <v>969</v>
      </c>
      <c r="B185" s="14" t="s">
        <v>1026</v>
      </c>
      <c r="C185" s="15" t="s">
        <v>1027</v>
      </c>
      <c r="D185" s="16">
        <v>2100000</v>
      </c>
      <c r="E185" s="16">
        <v>466024.43</v>
      </c>
      <c r="F185" s="16">
        <f t="shared" si="2"/>
        <v>-1633975.57</v>
      </c>
    </row>
    <row r="186" spans="1:6" ht="38.25" outlineLevel="2">
      <c r="A186" s="14" t="s">
        <v>969</v>
      </c>
      <c r="B186" s="14" t="s">
        <v>1028</v>
      </c>
      <c r="C186" s="20" t="s">
        <v>1029</v>
      </c>
      <c r="D186" s="16">
        <v>1300000</v>
      </c>
      <c r="E186" s="16">
        <v>0</v>
      </c>
      <c r="F186" s="16">
        <f t="shared" si="2"/>
        <v>-1300000</v>
      </c>
    </row>
    <row r="187" spans="1:6" ht="38.25" outlineLevel="3">
      <c r="A187" s="14" t="s">
        <v>969</v>
      </c>
      <c r="B187" s="14" t="s">
        <v>1030</v>
      </c>
      <c r="C187" s="20" t="s">
        <v>1031</v>
      </c>
      <c r="D187" s="16">
        <v>1300000</v>
      </c>
      <c r="E187" s="16">
        <v>0</v>
      </c>
      <c r="F187" s="16">
        <f t="shared" si="2"/>
        <v>-1300000</v>
      </c>
    </row>
    <row r="188" spans="1:6" ht="38.25" outlineLevel="4" collapsed="1">
      <c r="A188" s="14" t="s">
        <v>969</v>
      </c>
      <c r="B188" s="14" t="s">
        <v>1032</v>
      </c>
      <c r="C188" s="20" t="s">
        <v>1033</v>
      </c>
      <c r="D188" s="16">
        <v>1300000</v>
      </c>
      <c r="E188" s="16">
        <v>0</v>
      </c>
      <c r="F188" s="16">
        <f t="shared" si="2"/>
        <v>-1300000</v>
      </c>
    </row>
    <row r="189" spans="1:6" ht="38.25" hidden="1" outlineLevel="7">
      <c r="A189" s="17" t="s">
        <v>969</v>
      </c>
      <c r="B189" s="17" t="s">
        <v>1032</v>
      </c>
      <c r="C189" s="21" t="s">
        <v>1033</v>
      </c>
      <c r="D189" s="19">
        <v>1300000</v>
      </c>
      <c r="E189" s="19">
        <v>0</v>
      </c>
      <c r="F189" s="16">
        <f t="shared" si="2"/>
        <v>-1300000</v>
      </c>
    </row>
    <row r="190" spans="1:6" ht="12.75" outlineLevel="2">
      <c r="A190" s="14" t="s">
        <v>969</v>
      </c>
      <c r="B190" s="14" t="s">
        <v>1034</v>
      </c>
      <c r="C190" s="15" t="s">
        <v>1035</v>
      </c>
      <c r="D190" s="16">
        <v>800000</v>
      </c>
      <c r="E190" s="16">
        <v>466024.43</v>
      </c>
      <c r="F190" s="16">
        <f t="shared" si="2"/>
        <v>-333975.57</v>
      </c>
    </row>
    <row r="191" spans="1:6" ht="12.75" outlineLevel="3">
      <c r="A191" s="14" t="s">
        <v>969</v>
      </c>
      <c r="B191" s="14" t="s">
        <v>1036</v>
      </c>
      <c r="C191" s="15" t="s">
        <v>1037</v>
      </c>
      <c r="D191" s="16">
        <v>800000</v>
      </c>
      <c r="E191" s="16">
        <v>466024.43</v>
      </c>
      <c r="F191" s="16">
        <f t="shared" si="2"/>
        <v>-333975.57</v>
      </c>
    </row>
    <row r="192" spans="1:6" ht="25.5" outlineLevel="4" collapsed="1">
      <c r="A192" s="14" t="s">
        <v>969</v>
      </c>
      <c r="B192" s="14" t="s">
        <v>1038</v>
      </c>
      <c r="C192" s="15" t="s">
        <v>1039</v>
      </c>
      <c r="D192" s="16">
        <v>800000</v>
      </c>
      <c r="E192" s="16">
        <v>466024.43</v>
      </c>
      <c r="F192" s="16">
        <f t="shared" si="2"/>
        <v>-333975.57</v>
      </c>
    </row>
    <row r="193" spans="1:6" ht="25.5" hidden="1" outlineLevel="7">
      <c r="A193" s="17" t="s">
        <v>969</v>
      </c>
      <c r="B193" s="17" t="s">
        <v>1038</v>
      </c>
      <c r="C193" s="18" t="s">
        <v>1039</v>
      </c>
      <c r="D193" s="19">
        <v>800000</v>
      </c>
      <c r="E193" s="19">
        <v>466024.43</v>
      </c>
      <c r="F193" s="16">
        <f t="shared" si="2"/>
        <v>-333975.57</v>
      </c>
    </row>
    <row r="194" spans="1:6" ht="12.75" outlineLevel="1">
      <c r="A194" s="14" t="s">
        <v>1424</v>
      </c>
      <c r="B194" s="14" t="s">
        <v>1040</v>
      </c>
      <c r="C194" s="15" t="s">
        <v>1041</v>
      </c>
      <c r="D194" s="16">
        <v>4024600</v>
      </c>
      <c r="E194" s="16">
        <v>2495106.67</v>
      </c>
      <c r="F194" s="16">
        <f t="shared" si="2"/>
        <v>-1529493.33</v>
      </c>
    </row>
    <row r="195" spans="1:6" ht="12.75" outlineLevel="2">
      <c r="A195" s="14" t="s">
        <v>1427</v>
      </c>
      <c r="B195" s="14" t="s">
        <v>1042</v>
      </c>
      <c r="C195" s="15" t="s">
        <v>1043</v>
      </c>
      <c r="D195" s="16">
        <v>100000</v>
      </c>
      <c r="E195" s="16">
        <v>77676.46</v>
      </c>
      <c r="F195" s="16">
        <f t="shared" si="2"/>
        <v>-22323.539999999994</v>
      </c>
    </row>
    <row r="196" spans="1:6" ht="38.25" outlineLevel="3">
      <c r="A196" s="14" t="s">
        <v>1427</v>
      </c>
      <c r="B196" s="14" t="s">
        <v>1044</v>
      </c>
      <c r="C196" s="20" t="s">
        <v>1045</v>
      </c>
      <c r="D196" s="16">
        <v>100000</v>
      </c>
      <c r="E196" s="16">
        <v>74966.94</v>
      </c>
      <c r="F196" s="16">
        <f t="shared" si="2"/>
        <v>-25033.059999999998</v>
      </c>
    </row>
    <row r="197" spans="1:6" ht="38.25" outlineLevel="4" collapsed="1">
      <c r="A197" s="14" t="s">
        <v>1427</v>
      </c>
      <c r="B197" s="14" t="s">
        <v>1046</v>
      </c>
      <c r="C197" s="15" t="s">
        <v>1047</v>
      </c>
      <c r="D197" s="16">
        <v>100000</v>
      </c>
      <c r="E197" s="16">
        <v>74966.94</v>
      </c>
      <c r="F197" s="16">
        <f t="shared" si="2"/>
        <v>-25033.059999999998</v>
      </c>
    </row>
    <row r="198" spans="1:6" ht="38.25" hidden="1" outlineLevel="7">
      <c r="A198" s="17" t="s">
        <v>1427</v>
      </c>
      <c r="B198" s="17" t="s">
        <v>1046</v>
      </c>
      <c r="C198" s="18" t="s">
        <v>1047</v>
      </c>
      <c r="D198" s="19">
        <v>100000</v>
      </c>
      <c r="E198" s="19">
        <v>74966.94</v>
      </c>
      <c r="F198" s="16">
        <f t="shared" si="2"/>
        <v>-25033.059999999998</v>
      </c>
    </row>
    <row r="199" spans="1:6" ht="25.5" outlineLevel="3">
      <c r="A199" s="14" t="s">
        <v>1427</v>
      </c>
      <c r="B199" s="14" t="s">
        <v>1048</v>
      </c>
      <c r="C199" s="15" t="s">
        <v>1049</v>
      </c>
      <c r="D199" s="16">
        <v>0</v>
      </c>
      <c r="E199" s="16">
        <v>2709.52</v>
      </c>
      <c r="F199" s="16">
        <f t="shared" si="2"/>
        <v>2709.52</v>
      </c>
    </row>
    <row r="200" spans="1:6" ht="51" outlineLevel="4" collapsed="1">
      <c r="A200" s="14" t="s">
        <v>1427</v>
      </c>
      <c r="B200" s="14" t="s">
        <v>1050</v>
      </c>
      <c r="C200" s="20" t="s">
        <v>1051</v>
      </c>
      <c r="D200" s="16">
        <v>0</v>
      </c>
      <c r="E200" s="16">
        <v>2709.52</v>
      </c>
      <c r="F200" s="16">
        <f t="shared" si="2"/>
        <v>2709.52</v>
      </c>
    </row>
    <row r="201" spans="1:6" ht="38.25" hidden="1" outlineLevel="7">
      <c r="A201" s="17" t="s">
        <v>1427</v>
      </c>
      <c r="B201" s="17" t="s">
        <v>1050</v>
      </c>
      <c r="C201" s="21" t="s">
        <v>1051</v>
      </c>
      <c r="D201" s="19">
        <v>0</v>
      </c>
      <c r="E201" s="19">
        <v>2709.52</v>
      </c>
      <c r="F201" s="16">
        <f t="shared" si="2"/>
        <v>2709.52</v>
      </c>
    </row>
    <row r="202" spans="1:6" ht="25.5" outlineLevel="2">
      <c r="A202" s="14" t="s">
        <v>1427</v>
      </c>
      <c r="B202" s="14" t="s">
        <v>1052</v>
      </c>
      <c r="C202" s="15" t="s">
        <v>1053</v>
      </c>
      <c r="D202" s="16">
        <v>530000</v>
      </c>
      <c r="E202" s="16">
        <v>232000</v>
      </c>
      <c r="F202" s="16">
        <f t="shared" si="2"/>
        <v>-298000</v>
      </c>
    </row>
    <row r="203" spans="1:6" ht="51" outlineLevel="3" collapsed="1">
      <c r="A203" s="14" t="s">
        <v>1427</v>
      </c>
      <c r="B203" s="14" t="s">
        <v>1054</v>
      </c>
      <c r="C203" s="20" t="s">
        <v>1055</v>
      </c>
      <c r="D203" s="16">
        <v>530000</v>
      </c>
      <c r="E203" s="16">
        <v>232000</v>
      </c>
      <c r="F203" s="16">
        <f t="shared" si="2"/>
        <v>-298000</v>
      </c>
    </row>
    <row r="204" spans="1:6" ht="51" hidden="1" outlineLevel="7">
      <c r="A204" s="17" t="s">
        <v>1427</v>
      </c>
      <c r="B204" s="17" t="s">
        <v>1054</v>
      </c>
      <c r="C204" s="21" t="s">
        <v>1055</v>
      </c>
      <c r="D204" s="19">
        <v>530000</v>
      </c>
      <c r="E204" s="19">
        <v>232000</v>
      </c>
      <c r="F204" s="16">
        <f aca="true" t="shared" si="3" ref="F204:F265">E204-D204</f>
        <v>-298000</v>
      </c>
    </row>
    <row r="205" spans="1:6" ht="25.5" outlineLevel="2">
      <c r="A205" s="14" t="s">
        <v>1424</v>
      </c>
      <c r="B205" s="14" t="s">
        <v>1056</v>
      </c>
      <c r="C205" s="15" t="s">
        <v>1057</v>
      </c>
      <c r="D205" s="16">
        <v>204564</v>
      </c>
      <c r="E205" s="16">
        <v>25000</v>
      </c>
      <c r="F205" s="16">
        <f t="shared" si="3"/>
        <v>-179564</v>
      </c>
    </row>
    <row r="206" spans="1:6" ht="25.5" outlineLevel="3">
      <c r="A206" s="14" t="s">
        <v>1424</v>
      </c>
      <c r="B206" s="14" t="s">
        <v>1058</v>
      </c>
      <c r="C206" s="15" t="s">
        <v>1059</v>
      </c>
      <c r="D206" s="16">
        <v>200000</v>
      </c>
      <c r="E206" s="16">
        <v>20000</v>
      </c>
      <c r="F206" s="16">
        <f t="shared" si="3"/>
        <v>-180000</v>
      </c>
    </row>
    <row r="207" spans="1:6" ht="51" outlineLevel="4">
      <c r="A207" s="14" t="s">
        <v>1424</v>
      </c>
      <c r="B207" s="14" t="s">
        <v>1060</v>
      </c>
      <c r="C207" s="20" t="s">
        <v>1061</v>
      </c>
      <c r="D207" s="16">
        <v>200000</v>
      </c>
      <c r="E207" s="16">
        <v>20000</v>
      </c>
      <c r="F207" s="16">
        <f t="shared" si="3"/>
        <v>-180000</v>
      </c>
    </row>
    <row r="208" spans="1:6" ht="38.25" outlineLevel="7">
      <c r="A208" s="17" t="s">
        <v>1062</v>
      </c>
      <c r="B208" s="17" t="s">
        <v>1060</v>
      </c>
      <c r="C208" s="21" t="s">
        <v>1061</v>
      </c>
      <c r="D208" s="19">
        <v>150000</v>
      </c>
      <c r="E208" s="19">
        <v>20000</v>
      </c>
      <c r="F208" s="22">
        <f t="shared" si="3"/>
        <v>-130000</v>
      </c>
    </row>
    <row r="209" spans="1:6" ht="38.25" outlineLevel="7">
      <c r="A209" s="17" t="s">
        <v>1063</v>
      </c>
      <c r="B209" s="17" t="s">
        <v>1060</v>
      </c>
      <c r="C209" s="21" t="s">
        <v>1061</v>
      </c>
      <c r="D209" s="19">
        <v>50000</v>
      </c>
      <c r="E209" s="19">
        <v>0</v>
      </c>
      <c r="F209" s="22">
        <f t="shared" si="3"/>
        <v>-50000</v>
      </c>
    </row>
    <row r="210" spans="1:6" ht="25.5" outlineLevel="3">
      <c r="A210" s="14" t="s">
        <v>1062</v>
      </c>
      <c r="B210" s="14" t="s">
        <v>1064</v>
      </c>
      <c r="C210" s="15" t="s">
        <v>1065</v>
      </c>
      <c r="D210" s="16">
        <v>4564</v>
      </c>
      <c r="E210" s="16">
        <v>5000</v>
      </c>
      <c r="F210" s="16">
        <f t="shared" si="3"/>
        <v>436</v>
      </c>
    </row>
    <row r="211" spans="1:6" ht="38.25" outlineLevel="4" collapsed="1">
      <c r="A211" s="14" t="s">
        <v>1062</v>
      </c>
      <c r="B211" s="14" t="s">
        <v>1066</v>
      </c>
      <c r="C211" s="20" t="s">
        <v>1067</v>
      </c>
      <c r="D211" s="16">
        <v>4564</v>
      </c>
      <c r="E211" s="16">
        <v>5000</v>
      </c>
      <c r="F211" s="16">
        <f t="shared" si="3"/>
        <v>436</v>
      </c>
    </row>
    <row r="212" spans="1:6" ht="38.25" hidden="1" outlineLevel="7">
      <c r="A212" s="17" t="s">
        <v>1062</v>
      </c>
      <c r="B212" s="17" t="s">
        <v>1066</v>
      </c>
      <c r="C212" s="21" t="s">
        <v>1067</v>
      </c>
      <c r="D212" s="19">
        <v>4564</v>
      </c>
      <c r="E212" s="19">
        <v>5000</v>
      </c>
      <c r="F212" s="16">
        <f t="shared" si="3"/>
        <v>436</v>
      </c>
    </row>
    <row r="213" spans="1:6" ht="12.75" outlineLevel="2">
      <c r="A213" s="14" t="s">
        <v>1068</v>
      </c>
      <c r="B213" s="14" t="s">
        <v>1069</v>
      </c>
      <c r="C213" s="15" t="s">
        <v>1070</v>
      </c>
      <c r="D213" s="16">
        <v>24600</v>
      </c>
      <c r="E213" s="16">
        <v>24600</v>
      </c>
      <c r="F213" s="16">
        <f t="shared" si="3"/>
        <v>0</v>
      </c>
    </row>
    <row r="214" spans="1:6" ht="25.5" outlineLevel="3">
      <c r="A214" s="14" t="s">
        <v>1068</v>
      </c>
      <c r="B214" s="14" t="s">
        <v>1071</v>
      </c>
      <c r="C214" s="15" t="s">
        <v>1072</v>
      </c>
      <c r="D214" s="16">
        <v>24600</v>
      </c>
      <c r="E214" s="16">
        <v>24600</v>
      </c>
      <c r="F214" s="16">
        <f t="shared" si="3"/>
        <v>0</v>
      </c>
    </row>
    <row r="215" spans="1:6" ht="38.25" outlineLevel="4" collapsed="1">
      <c r="A215" s="14" t="s">
        <v>1068</v>
      </c>
      <c r="B215" s="14" t="s">
        <v>1073</v>
      </c>
      <c r="C215" s="15" t="s">
        <v>1074</v>
      </c>
      <c r="D215" s="16">
        <v>24600</v>
      </c>
      <c r="E215" s="16">
        <v>24600</v>
      </c>
      <c r="F215" s="16">
        <f t="shared" si="3"/>
        <v>0</v>
      </c>
    </row>
    <row r="216" spans="1:6" ht="25.5" hidden="1" outlineLevel="7">
      <c r="A216" s="17" t="s">
        <v>1068</v>
      </c>
      <c r="B216" s="17" t="s">
        <v>1073</v>
      </c>
      <c r="C216" s="18" t="s">
        <v>1074</v>
      </c>
      <c r="D216" s="19">
        <v>24600</v>
      </c>
      <c r="E216" s="19">
        <v>24600</v>
      </c>
      <c r="F216" s="16">
        <f t="shared" si="3"/>
        <v>0</v>
      </c>
    </row>
    <row r="217" spans="1:6" ht="51" outlineLevel="2">
      <c r="A217" s="14" t="s">
        <v>1424</v>
      </c>
      <c r="B217" s="14" t="s">
        <v>1075</v>
      </c>
      <c r="C217" s="20" t="s">
        <v>1076</v>
      </c>
      <c r="D217" s="16">
        <v>150000</v>
      </c>
      <c r="E217" s="16">
        <v>58653.93</v>
      </c>
      <c r="F217" s="16">
        <f t="shared" si="3"/>
        <v>-91346.07</v>
      </c>
    </row>
    <row r="218" spans="1:6" ht="12.75" outlineLevel="3">
      <c r="A218" s="14" t="s">
        <v>1062</v>
      </c>
      <c r="B218" s="14" t="s">
        <v>1077</v>
      </c>
      <c r="C218" s="15" t="s">
        <v>1078</v>
      </c>
      <c r="D218" s="16">
        <v>0</v>
      </c>
      <c r="E218" s="16">
        <v>3000</v>
      </c>
      <c r="F218" s="16">
        <f t="shared" si="3"/>
        <v>3000</v>
      </c>
    </row>
    <row r="219" spans="1:6" ht="38.25" outlineLevel="4" collapsed="1">
      <c r="A219" s="14" t="s">
        <v>1062</v>
      </c>
      <c r="B219" s="14" t="s">
        <v>1079</v>
      </c>
      <c r="C219" s="15" t="s">
        <v>1080</v>
      </c>
      <c r="D219" s="16">
        <v>0</v>
      </c>
      <c r="E219" s="16">
        <v>3000</v>
      </c>
      <c r="F219" s="16">
        <f t="shared" si="3"/>
        <v>3000</v>
      </c>
    </row>
    <row r="220" spans="1:6" ht="38.25" hidden="1" outlineLevel="7">
      <c r="A220" s="17" t="s">
        <v>1062</v>
      </c>
      <c r="B220" s="17" t="s">
        <v>1079</v>
      </c>
      <c r="C220" s="18" t="s">
        <v>1080</v>
      </c>
      <c r="D220" s="19">
        <v>0</v>
      </c>
      <c r="E220" s="19">
        <v>3000</v>
      </c>
      <c r="F220" s="16">
        <f t="shared" si="3"/>
        <v>3000</v>
      </c>
    </row>
    <row r="221" spans="1:6" ht="12.75" outlineLevel="3">
      <c r="A221" s="14" t="s">
        <v>1081</v>
      </c>
      <c r="B221" s="14" t="s">
        <v>1082</v>
      </c>
      <c r="C221" s="15" t="s">
        <v>1083</v>
      </c>
      <c r="D221" s="16">
        <v>100000</v>
      </c>
      <c r="E221" s="16">
        <v>55653.93</v>
      </c>
      <c r="F221" s="16">
        <f t="shared" si="3"/>
        <v>-44346.07</v>
      </c>
    </row>
    <row r="222" spans="1:6" ht="25.5" outlineLevel="4" collapsed="1">
      <c r="A222" s="14" t="s">
        <v>1081</v>
      </c>
      <c r="B222" s="14" t="s">
        <v>1084</v>
      </c>
      <c r="C222" s="15" t="s">
        <v>1085</v>
      </c>
      <c r="D222" s="16">
        <v>100000</v>
      </c>
      <c r="E222" s="16">
        <v>55653.93</v>
      </c>
      <c r="F222" s="16">
        <f t="shared" si="3"/>
        <v>-44346.07</v>
      </c>
    </row>
    <row r="223" spans="1:6" ht="25.5" hidden="1" outlineLevel="7">
      <c r="A223" s="17" t="s">
        <v>1081</v>
      </c>
      <c r="B223" s="17" t="s">
        <v>1084</v>
      </c>
      <c r="C223" s="18" t="s">
        <v>1085</v>
      </c>
      <c r="D223" s="19">
        <v>100000</v>
      </c>
      <c r="E223" s="19">
        <v>55653.93</v>
      </c>
      <c r="F223" s="16">
        <f t="shared" si="3"/>
        <v>-44346.07</v>
      </c>
    </row>
    <row r="224" spans="1:6" ht="12.75" outlineLevel="3">
      <c r="A224" s="14" t="s">
        <v>1062</v>
      </c>
      <c r="B224" s="14" t="s">
        <v>1086</v>
      </c>
      <c r="C224" s="15" t="s">
        <v>1087</v>
      </c>
      <c r="D224" s="16">
        <v>50000</v>
      </c>
      <c r="E224" s="16">
        <v>0</v>
      </c>
      <c r="F224" s="16">
        <f t="shared" si="3"/>
        <v>-50000</v>
      </c>
    </row>
    <row r="225" spans="1:6" ht="25.5" outlineLevel="4" collapsed="1">
      <c r="A225" s="14" t="s">
        <v>1062</v>
      </c>
      <c r="B225" s="14" t="s">
        <v>1088</v>
      </c>
      <c r="C225" s="15" t="s">
        <v>1089</v>
      </c>
      <c r="D225" s="16">
        <v>50000</v>
      </c>
      <c r="E225" s="16">
        <v>0</v>
      </c>
      <c r="F225" s="16">
        <f t="shared" si="3"/>
        <v>-50000</v>
      </c>
    </row>
    <row r="226" spans="1:6" ht="25.5" hidden="1" outlineLevel="7">
      <c r="A226" s="17" t="s">
        <v>1062</v>
      </c>
      <c r="B226" s="17" t="s">
        <v>1088</v>
      </c>
      <c r="C226" s="18" t="s">
        <v>1089</v>
      </c>
      <c r="D226" s="19">
        <v>50000</v>
      </c>
      <c r="E226" s="19">
        <v>0</v>
      </c>
      <c r="F226" s="16">
        <f t="shared" si="3"/>
        <v>-50000</v>
      </c>
    </row>
    <row r="227" spans="1:6" ht="25.5" outlineLevel="2">
      <c r="A227" s="14" t="s">
        <v>1424</v>
      </c>
      <c r="B227" s="14" t="s">
        <v>1090</v>
      </c>
      <c r="C227" s="15" t="s">
        <v>1091</v>
      </c>
      <c r="D227" s="16">
        <v>1100000</v>
      </c>
      <c r="E227" s="16">
        <v>454459.07</v>
      </c>
      <c r="F227" s="16">
        <f t="shared" si="3"/>
        <v>-645540.9299999999</v>
      </c>
    </row>
    <row r="228" spans="1:6" ht="51" outlineLevel="3">
      <c r="A228" s="14" t="s">
        <v>1424</v>
      </c>
      <c r="B228" s="14" t="s">
        <v>1092</v>
      </c>
      <c r="C228" s="20" t="s">
        <v>1093</v>
      </c>
      <c r="D228" s="16">
        <v>1100000</v>
      </c>
      <c r="E228" s="16">
        <v>454459.07</v>
      </c>
      <c r="F228" s="16">
        <f t="shared" si="3"/>
        <v>-645540.9299999999</v>
      </c>
    </row>
    <row r="229" spans="1:6" ht="38.25" outlineLevel="7">
      <c r="A229" s="17" t="s">
        <v>1062</v>
      </c>
      <c r="B229" s="17" t="s">
        <v>1092</v>
      </c>
      <c r="C229" s="21" t="s">
        <v>1093</v>
      </c>
      <c r="D229" s="19">
        <v>1000000</v>
      </c>
      <c r="E229" s="19">
        <v>448114.14</v>
      </c>
      <c r="F229" s="22">
        <f t="shared" si="3"/>
        <v>-551885.86</v>
      </c>
    </row>
    <row r="230" spans="1:6" ht="38.25" outlineLevel="7">
      <c r="A230" s="17" t="s">
        <v>1063</v>
      </c>
      <c r="B230" s="17" t="s">
        <v>1092</v>
      </c>
      <c r="C230" s="21" t="s">
        <v>1093</v>
      </c>
      <c r="D230" s="19">
        <v>100000</v>
      </c>
      <c r="E230" s="19">
        <v>6344.93</v>
      </c>
      <c r="F230" s="22">
        <f t="shared" si="3"/>
        <v>-93655.07</v>
      </c>
    </row>
    <row r="231" spans="1:6" ht="12.75" outlineLevel="2">
      <c r="A231" s="14" t="s">
        <v>1063</v>
      </c>
      <c r="B231" s="14" t="s">
        <v>1094</v>
      </c>
      <c r="C231" s="15" t="s">
        <v>1095</v>
      </c>
      <c r="D231" s="16">
        <v>217500</v>
      </c>
      <c r="E231" s="16">
        <v>398408.05</v>
      </c>
      <c r="F231" s="16">
        <f t="shared" si="3"/>
        <v>180908.05</v>
      </c>
    </row>
    <row r="232" spans="1:6" ht="25.5" outlineLevel="3">
      <c r="A232" s="14" t="s">
        <v>1063</v>
      </c>
      <c r="B232" s="14" t="s">
        <v>1096</v>
      </c>
      <c r="C232" s="15" t="s">
        <v>1097</v>
      </c>
      <c r="D232" s="16">
        <v>17500</v>
      </c>
      <c r="E232" s="16">
        <v>71098.05</v>
      </c>
      <c r="F232" s="16">
        <f t="shared" si="3"/>
        <v>53598.05</v>
      </c>
    </row>
    <row r="233" spans="1:6" ht="25.5" outlineLevel="4">
      <c r="A233" s="14" t="s">
        <v>1063</v>
      </c>
      <c r="B233" s="14" t="s">
        <v>1098</v>
      </c>
      <c r="C233" s="15" t="s">
        <v>1099</v>
      </c>
      <c r="D233" s="16">
        <v>17500</v>
      </c>
      <c r="E233" s="16">
        <v>71098.05</v>
      </c>
      <c r="F233" s="16">
        <f t="shared" si="3"/>
        <v>53598.05</v>
      </c>
    </row>
    <row r="234" spans="1:6" ht="51" outlineLevel="5" collapsed="1">
      <c r="A234" s="14" t="s">
        <v>1063</v>
      </c>
      <c r="B234" s="14" t="s">
        <v>1100</v>
      </c>
      <c r="C234" s="20" t="s">
        <v>1101</v>
      </c>
      <c r="D234" s="16">
        <v>17500</v>
      </c>
      <c r="E234" s="16">
        <v>71098.05</v>
      </c>
      <c r="F234" s="16">
        <f t="shared" si="3"/>
        <v>53598.05</v>
      </c>
    </row>
    <row r="235" spans="1:6" ht="38.25" hidden="1" outlineLevel="7">
      <c r="A235" s="17" t="s">
        <v>1063</v>
      </c>
      <c r="B235" s="17" t="s">
        <v>1100</v>
      </c>
      <c r="C235" s="21" t="s">
        <v>1101</v>
      </c>
      <c r="D235" s="19">
        <v>17500</v>
      </c>
      <c r="E235" s="19">
        <v>71098.05</v>
      </c>
      <c r="F235" s="16">
        <f t="shared" si="3"/>
        <v>53598.05</v>
      </c>
    </row>
    <row r="236" spans="1:6" ht="12.75" outlineLevel="3">
      <c r="A236" s="14" t="s">
        <v>1063</v>
      </c>
      <c r="B236" s="14" t="s">
        <v>1102</v>
      </c>
      <c r="C236" s="15" t="s">
        <v>1103</v>
      </c>
      <c r="D236" s="16">
        <v>200000</v>
      </c>
      <c r="E236" s="16">
        <v>327310</v>
      </c>
      <c r="F236" s="16">
        <f t="shared" si="3"/>
        <v>127310</v>
      </c>
    </row>
    <row r="237" spans="1:6" ht="38.25" outlineLevel="4" collapsed="1">
      <c r="A237" s="14" t="s">
        <v>1063</v>
      </c>
      <c r="B237" s="14" t="s">
        <v>1104</v>
      </c>
      <c r="C237" s="15" t="s">
        <v>1105</v>
      </c>
      <c r="D237" s="16">
        <v>200000</v>
      </c>
      <c r="E237" s="16">
        <v>327310</v>
      </c>
      <c r="F237" s="16">
        <f t="shared" si="3"/>
        <v>127310</v>
      </c>
    </row>
    <row r="238" spans="1:6" ht="25.5" hidden="1" outlineLevel="7">
      <c r="A238" s="17" t="s">
        <v>1063</v>
      </c>
      <c r="B238" s="17" t="s">
        <v>1104</v>
      </c>
      <c r="C238" s="18" t="s">
        <v>1105</v>
      </c>
      <c r="D238" s="19">
        <v>200000</v>
      </c>
      <c r="E238" s="19">
        <v>327310</v>
      </c>
      <c r="F238" s="16">
        <f t="shared" si="3"/>
        <v>127310</v>
      </c>
    </row>
    <row r="239" spans="1:6" ht="25.5" outlineLevel="2">
      <c r="A239" s="14" t="s">
        <v>1106</v>
      </c>
      <c r="B239" s="14" t="s">
        <v>1107</v>
      </c>
      <c r="C239" s="15" t="s">
        <v>1108</v>
      </c>
      <c r="D239" s="16">
        <v>936</v>
      </c>
      <c r="E239" s="16">
        <v>936</v>
      </c>
      <c r="F239" s="16">
        <f t="shared" si="3"/>
        <v>0</v>
      </c>
    </row>
    <row r="240" spans="1:6" ht="25.5" outlineLevel="3">
      <c r="A240" s="14" t="s">
        <v>1106</v>
      </c>
      <c r="B240" s="14" t="s">
        <v>1109</v>
      </c>
      <c r="C240" s="15" t="s">
        <v>1110</v>
      </c>
      <c r="D240" s="16">
        <v>936</v>
      </c>
      <c r="E240" s="16">
        <v>936</v>
      </c>
      <c r="F240" s="16">
        <f t="shared" si="3"/>
        <v>0</v>
      </c>
    </row>
    <row r="241" spans="1:6" ht="25.5" outlineLevel="4" collapsed="1">
      <c r="A241" s="14" t="s">
        <v>1106</v>
      </c>
      <c r="B241" s="14" t="s">
        <v>1111</v>
      </c>
      <c r="C241" s="15" t="s">
        <v>1112</v>
      </c>
      <c r="D241" s="16">
        <v>936</v>
      </c>
      <c r="E241" s="16">
        <v>936</v>
      </c>
      <c r="F241" s="16">
        <f t="shared" si="3"/>
        <v>0</v>
      </c>
    </row>
    <row r="242" spans="1:6" ht="25.5" hidden="1" outlineLevel="7">
      <c r="A242" s="17" t="s">
        <v>1106</v>
      </c>
      <c r="B242" s="17" t="s">
        <v>1111</v>
      </c>
      <c r="C242" s="18" t="s">
        <v>1112</v>
      </c>
      <c r="D242" s="19">
        <v>936</v>
      </c>
      <c r="E242" s="19">
        <v>936</v>
      </c>
      <c r="F242" s="16">
        <f t="shared" si="3"/>
        <v>0</v>
      </c>
    </row>
    <row r="243" spans="1:6" ht="12.75" outlineLevel="2">
      <c r="A243" s="14" t="s">
        <v>1113</v>
      </c>
      <c r="B243" s="14" t="s">
        <v>1114</v>
      </c>
      <c r="C243" s="15" t="s">
        <v>1115</v>
      </c>
      <c r="D243" s="16">
        <v>200000</v>
      </c>
      <c r="E243" s="16">
        <v>218406.4</v>
      </c>
      <c r="F243" s="16">
        <f t="shared" si="3"/>
        <v>18406.399999999994</v>
      </c>
    </row>
    <row r="244" spans="1:6" ht="38.25" outlineLevel="3" collapsed="1">
      <c r="A244" s="14" t="s">
        <v>1113</v>
      </c>
      <c r="B244" s="14" t="s">
        <v>1116</v>
      </c>
      <c r="C244" s="15" t="s">
        <v>1117</v>
      </c>
      <c r="D244" s="16">
        <v>200000</v>
      </c>
      <c r="E244" s="16">
        <v>218406.4</v>
      </c>
      <c r="F244" s="16">
        <f t="shared" si="3"/>
        <v>18406.399999999994</v>
      </c>
    </row>
    <row r="245" spans="1:6" ht="38.25" hidden="1" outlineLevel="7">
      <c r="A245" s="17" t="s">
        <v>1113</v>
      </c>
      <c r="B245" s="17" t="s">
        <v>1116</v>
      </c>
      <c r="C245" s="18" t="s">
        <v>1117</v>
      </c>
      <c r="D245" s="19">
        <v>200000</v>
      </c>
      <c r="E245" s="19">
        <v>218406.4</v>
      </c>
      <c r="F245" s="16">
        <f t="shared" si="3"/>
        <v>18406.399999999994</v>
      </c>
    </row>
    <row r="246" spans="1:6" ht="38.25" outlineLevel="2">
      <c r="A246" s="14" t="s">
        <v>1424</v>
      </c>
      <c r="B246" s="14" t="s">
        <v>1118</v>
      </c>
      <c r="C246" s="15" t="s">
        <v>1119</v>
      </c>
      <c r="D246" s="16">
        <v>250000</v>
      </c>
      <c r="E246" s="16">
        <v>372113.13</v>
      </c>
      <c r="F246" s="16">
        <f t="shared" si="3"/>
        <v>122113.13</v>
      </c>
    </row>
    <row r="247" spans="1:6" ht="51" outlineLevel="3">
      <c r="A247" s="14" t="s">
        <v>1424</v>
      </c>
      <c r="B247" s="14" t="s">
        <v>1120</v>
      </c>
      <c r="C247" s="20" t="s">
        <v>1121</v>
      </c>
      <c r="D247" s="16">
        <v>250000</v>
      </c>
      <c r="E247" s="16">
        <v>372113.13</v>
      </c>
      <c r="F247" s="16">
        <f t="shared" si="3"/>
        <v>122113.13</v>
      </c>
    </row>
    <row r="248" spans="1:6" ht="51" outlineLevel="7">
      <c r="A248" s="17" t="s">
        <v>1062</v>
      </c>
      <c r="B248" s="17" t="s">
        <v>1120</v>
      </c>
      <c r="C248" s="21" t="s">
        <v>1121</v>
      </c>
      <c r="D248" s="19">
        <v>200000</v>
      </c>
      <c r="E248" s="19">
        <v>4013.11</v>
      </c>
      <c r="F248" s="22">
        <f t="shared" si="3"/>
        <v>-195986.89</v>
      </c>
    </row>
    <row r="249" spans="1:6" ht="51" outlineLevel="7">
      <c r="A249" s="17" t="s">
        <v>1063</v>
      </c>
      <c r="B249" s="17" t="s">
        <v>1120</v>
      </c>
      <c r="C249" s="21" t="s">
        <v>1121</v>
      </c>
      <c r="D249" s="19">
        <v>50000</v>
      </c>
      <c r="E249" s="19">
        <v>368100.02</v>
      </c>
      <c r="F249" s="22">
        <f t="shared" si="3"/>
        <v>318100.02</v>
      </c>
    </row>
    <row r="250" spans="1:6" ht="25.5" outlineLevel="2">
      <c r="A250" s="14" t="s">
        <v>1113</v>
      </c>
      <c r="B250" s="14" t="s">
        <v>1122</v>
      </c>
      <c r="C250" s="15" t="s">
        <v>1123</v>
      </c>
      <c r="D250" s="16">
        <v>0</v>
      </c>
      <c r="E250" s="16">
        <v>40000</v>
      </c>
      <c r="F250" s="16">
        <f t="shared" si="3"/>
        <v>40000</v>
      </c>
    </row>
    <row r="251" spans="1:6" ht="38.25" outlineLevel="3" collapsed="1">
      <c r="A251" s="14" t="s">
        <v>1113</v>
      </c>
      <c r="B251" s="14" t="s">
        <v>1124</v>
      </c>
      <c r="C251" s="15" t="s">
        <v>1125</v>
      </c>
      <c r="D251" s="16">
        <v>0</v>
      </c>
      <c r="E251" s="16">
        <v>40000</v>
      </c>
      <c r="F251" s="16">
        <f t="shared" si="3"/>
        <v>40000</v>
      </c>
    </row>
    <row r="252" spans="1:6" ht="38.25" hidden="1" outlineLevel="7">
      <c r="A252" s="17" t="s">
        <v>1113</v>
      </c>
      <c r="B252" s="17" t="s">
        <v>1124</v>
      </c>
      <c r="C252" s="18" t="s">
        <v>1125</v>
      </c>
      <c r="D252" s="19">
        <v>0</v>
      </c>
      <c r="E252" s="19">
        <v>40000</v>
      </c>
      <c r="F252" s="16">
        <f t="shared" si="3"/>
        <v>40000</v>
      </c>
    </row>
    <row r="253" spans="1:6" ht="25.5" outlineLevel="2">
      <c r="A253" s="14" t="s">
        <v>1424</v>
      </c>
      <c r="B253" s="14" t="s">
        <v>1126</v>
      </c>
      <c r="C253" s="15" t="s">
        <v>1127</v>
      </c>
      <c r="D253" s="16">
        <v>20000</v>
      </c>
      <c r="E253" s="16">
        <v>71558.96</v>
      </c>
      <c r="F253" s="16">
        <f t="shared" si="3"/>
        <v>51558.96000000001</v>
      </c>
    </row>
    <row r="254" spans="1:6" ht="25.5" outlineLevel="3">
      <c r="A254" s="14" t="s">
        <v>1424</v>
      </c>
      <c r="B254" s="14" t="s">
        <v>1128</v>
      </c>
      <c r="C254" s="15" t="s">
        <v>1129</v>
      </c>
      <c r="D254" s="16">
        <v>20000</v>
      </c>
      <c r="E254" s="16">
        <v>71558.96</v>
      </c>
      <c r="F254" s="16">
        <f t="shared" si="3"/>
        <v>51558.96000000001</v>
      </c>
    </row>
    <row r="255" spans="1:6" ht="25.5" outlineLevel="7">
      <c r="A255" s="17" t="s">
        <v>945</v>
      </c>
      <c r="B255" s="17" t="s">
        <v>1128</v>
      </c>
      <c r="C255" s="18" t="s">
        <v>1129</v>
      </c>
      <c r="D255" s="19">
        <v>20000</v>
      </c>
      <c r="E255" s="19">
        <v>16741.38</v>
      </c>
      <c r="F255" s="22">
        <f t="shared" si="3"/>
        <v>-3258.619999999999</v>
      </c>
    </row>
    <row r="256" spans="1:6" ht="25.5" outlineLevel="7">
      <c r="A256" s="17" t="s">
        <v>969</v>
      </c>
      <c r="B256" s="17" t="s">
        <v>1128</v>
      </c>
      <c r="C256" s="18" t="s">
        <v>1129</v>
      </c>
      <c r="D256" s="19">
        <v>0</v>
      </c>
      <c r="E256" s="19">
        <v>54817.58</v>
      </c>
      <c r="F256" s="22">
        <f t="shared" si="3"/>
        <v>54817.58</v>
      </c>
    </row>
    <row r="257" spans="1:6" ht="12.75" outlineLevel="2">
      <c r="A257" s="14" t="s">
        <v>1424</v>
      </c>
      <c r="B257" s="14" t="s">
        <v>1130</v>
      </c>
      <c r="C257" s="15" t="s">
        <v>1131</v>
      </c>
      <c r="D257" s="16">
        <v>1227000</v>
      </c>
      <c r="E257" s="16">
        <v>521294.67</v>
      </c>
      <c r="F257" s="16">
        <f t="shared" si="3"/>
        <v>-705705.3300000001</v>
      </c>
    </row>
    <row r="258" spans="1:6" ht="25.5" outlineLevel="3">
      <c r="A258" s="14" t="s">
        <v>1424</v>
      </c>
      <c r="B258" s="14" t="s">
        <v>1132</v>
      </c>
      <c r="C258" s="15" t="s">
        <v>1133</v>
      </c>
      <c r="D258" s="16">
        <v>1227000</v>
      </c>
      <c r="E258" s="16">
        <v>521294.67</v>
      </c>
      <c r="F258" s="16">
        <f t="shared" si="3"/>
        <v>-705705.3300000001</v>
      </c>
    </row>
    <row r="259" spans="1:6" ht="25.5" outlineLevel="4">
      <c r="A259" s="14" t="s">
        <v>1424</v>
      </c>
      <c r="B259" s="14" t="s">
        <v>1132</v>
      </c>
      <c r="C259" s="15" t="s">
        <v>1133</v>
      </c>
      <c r="D259" s="16">
        <v>155000</v>
      </c>
      <c r="E259" s="16">
        <v>95077.84</v>
      </c>
      <c r="F259" s="16">
        <f t="shared" si="3"/>
        <v>-59922.16</v>
      </c>
    </row>
    <row r="260" spans="1:6" ht="25.5" outlineLevel="7">
      <c r="A260" s="17" t="s">
        <v>945</v>
      </c>
      <c r="B260" s="17" t="s">
        <v>1132</v>
      </c>
      <c r="C260" s="18" t="s">
        <v>1133</v>
      </c>
      <c r="D260" s="19">
        <v>100000</v>
      </c>
      <c r="E260" s="19">
        <v>51262.72</v>
      </c>
      <c r="F260" s="22">
        <f t="shared" si="3"/>
        <v>-48737.28</v>
      </c>
    </row>
    <row r="261" spans="1:6" ht="25.5" outlineLevel="7">
      <c r="A261" s="17" t="s">
        <v>1134</v>
      </c>
      <c r="B261" s="17" t="s">
        <v>1132</v>
      </c>
      <c r="C261" s="18" t="s">
        <v>1133</v>
      </c>
      <c r="D261" s="19">
        <v>25000</v>
      </c>
      <c r="E261" s="19">
        <v>22600</v>
      </c>
      <c r="F261" s="22">
        <f t="shared" si="3"/>
        <v>-2400</v>
      </c>
    </row>
    <row r="262" spans="1:6" ht="25.5" outlineLevel="7">
      <c r="A262" s="17" t="s">
        <v>1135</v>
      </c>
      <c r="B262" s="17" t="s">
        <v>1132</v>
      </c>
      <c r="C262" s="18" t="s">
        <v>1133</v>
      </c>
      <c r="D262" s="19">
        <v>30000</v>
      </c>
      <c r="E262" s="19">
        <v>21215.12</v>
      </c>
      <c r="F262" s="22">
        <f t="shared" si="3"/>
        <v>-8784.880000000001</v>
      </c>
    </row>
    <row r="263" spans="1:6" ht="38.25" outlineLevel="4">
      <c r="A263" s="14" t="s">
        <v>1424</v>
      </c>
      <c r="B263" s="14" t="s">
        <v>1136</v>
      </c>
      <c r="C263" s="15" t="s">
        <v>1137</v>
      </c>
      <c r="D263" s="16">
        <v>1072000</v>
      </c>
      <c r="E263" s="16">
        <v>424716.83</v>
      </c>
      <c r="F263" s="16">
        <f t="shared" si="3"/>
        <v>-647283.1699999999</v>
      </c>
    </row>
    <row r="264" spans="1:6" ht="38.25" outlineLevel="7">
      <c r="A264" s="17" t="s">
        <v>1062</v>
      </c>
      <c r="B264" s="17" t="s">
        <v>1136</v>
      </c>
      <c r="C264" s="18" t="s">
        <v>1137</v>
      </c>
      <c r="D264" s="19">
        <v>202000</v>
      </c>
      <c r="E264" s="19">
        <v>60016.87</v>
      </c>
      <c r="F264" s="22">
        <f t="shared" si="3"/>
        <v>-141983.13</v>
      </c>
    </row>
    <row r="265" spans="1:6" ht="38.25" outlineLevel="7">
      <c r="A265" s="17" t="s">
        <v>1063</v>
      </c>
      <c r="B265" s="17" t="s">
        <v>1136</v>
      </c>
      <c r="C265" s="18" t="s">
        <v>1137</v>
      </c>
      <c r="D265" s="19">
        <v>870000</v>
      </c>
      <c r="E265" s="19">
        <v>364699.96</v>
      </c>
      <c r="F265" s="22">
        <f t="shared" si="3"/>
        <v>-505300.04</v>
      </c>
    </row>
    <row r="266" spans="1:6" ht="25.5" outlineLevel="4" collapsed="1">
      <c r="A266" s="14" t="s">
        <v>1138</v>
      </c>
      <c r="B266" s="14" t="s">
        <v>1139</v>
      </c>
      <c r="C266" s="15" t="s">
        <v>1140</v>
      </c>
      <c r="D266" s="16">
        <v>0</v>
      </c>
      <c r="E266" s="16">
        <v>1500</v>
      </c>
      <c r="F266" s="16">
        <f aca="true" t="shared" si="4" ref="F266:F329">E266-D266</f>
        <v>1500</v>
      </c>
    </row>
    <row r="267" spans="1:6" ht="25.5" hidden="1" outlineLevel="7">
      <c r="A267" s="17" t="s">
        <v>1138</v>
      </c>
      <c r="B267" s="17" t="s">
        <v>1139</v>
      </c>
      <c r="C267" s="18" t="s">
        <v>1140</v>
      </c>
      <c r="D267" s="19">
        <v>0</v>
      </c>
      <c r="E267" s="19">
        <v>1500</v>
      </c>
      <c r="F267" s="16">
        <f t="shared" si="4"/>
        <v>1500</v>
      </c>
    </row>
    <row r="268" spans="1:6" ht="12.75" outlineLevel="1">
      <c r="A268" s="14" t="s">
        <v>1424</v>
      </c>
      <c r="B268" s="14" t="s">
        <v>1141</v>
      </c>
      <c r="C268" s="15" t="s">
        <v>1142</v>
      </c>
      <c r="D268" s="16">
        <v>50000</v>
      </c>
      <c r="E268" s="16">
        <v>29575.91</v>
      </c>
      <c r="F268" s="16">
        <f t="shared" si="4"/>
        <v>-20424.09</v>
      </c>
    </row>
    <row r="269" spans="1:6" ht="12.75" outlineLevel="2">
      <c r="A269" s="14" t="s">
        <v>969</v>
      </c>
      <c r="B269" s="14" t="s">
        <v>1143</v>
      </c>
      <c r="C269" s="15" t="s">
        <v>1144</v>
      </c>
      <c r="D269" s="16">
        <v>0</v>
      </c>
      <c r="E269" s="16">
        <v>10000</v>
      </c>
      <c r="F269" s="16">
        <f t="shared" si="4"/>
        <v>10000</v>
      </c>
    </row>
    <row r="270" spans="1:6" ht="12.75" outlineLevel="3" collapsed="1">
      <c r="A270" s="14" t="s">
        <v>969</v>
      </c>
      <c r="B270" s="14" t="s">
        <v>1145</v>
      </c>
      <c r="C270" s="15" t="s">
        <v>1146</v>
      </c>
      <c r="D270" s="16">
        <v>0</v>
      </c>
      <c r="E270" s="16">
        <v>10000</v>
      </c>
      <c r="F270" s="16">
        <f t="shared" si="4"/>
        <v>10000</v>
      </c>
    </row>
    <row r="271" spans="1:6" ht="12.75" hidden="1" outlineLevel="7">
      <c r="A271" s="17" t="s">
        <v>969</v>
      </c>
      <c r="B271" s="17" t="s">
        <v>1145</v>
      </c>
      <c r="C271" s="18" t="s">
        <v>1146</v>
      </c>
      <c r="D271" s="19">
        <v>0</v>
      </c>
      <c r="E271" s="19">
        <v>10000</v>
      </c>
      <c r="F271" s="16">
        <f t="shared" si="4"/>
        <v>10000</v>
      </c>
    </row>
    <row r="272" spans="1:6" ht="12.75" outlineLevel="2">
      <c r="A272" s="14" t="s">
        <v>1424</v>
      </c>
      <c r="B272" s="14" t="s">
        <v>1147</v>
      </c>
      <c r="C272" s="15" t="s">
        <v>1148</v>
      </c>
      <c r="D272" s="16">
        <v>50000</v>
      </c>
      <c r="E272" s="16">
        <v>19575.91</v>
      </c>
      <c r="F272" s="16">
        <f t="shared" si="4"/>
        <v>-30424.09</v>
      </c>
    </row>
    <row r="273" spans="1:6" ht="12.75" outlineLevel="3">
      <c r="A273" s="14" t="s">
        <v>1424</v>
      </c>
      <c r="B273" s="14" t="s">
        <v>1149</v>
      </c>
      <c r="C273" s="15" t="s">
        <v>1150</v>
      </c>
      <c r="D273" s="16">
        <v>50000</v>
      </c>
      <c r="E273" s="16">
        <v>19575.91</v>
      </c>
      <c r="F273" s="16">
        <f t="shared" si="4"/>
        <v>-30424.09</v>
      </c>
    </row>
    <row r="274" spans="1:6" ht="12.75" outlineLevel="7">
      <c r="A274" s="17" t="s">
        <v>1151</v>
      </c>
      <c r="B274" s="17" t="s">
        <v>1149</v>
      </c>
      <c r="C274" s="18" t="s">
        <v>1150</v>
      </c>
      <c r="D274" s="19">
        <v>0</v>
      </c>
      <c r="E274" s="19">
        <v>2373</v>
      </c>
      <c r="F274" s="22">
        <f t="shared" si="4"/>
        <v>2373</v>
      </c>
    </row>
    <row r="275" spans="1:6" ht="12.75" outlineLevel="7">
      <c r="A275" s="17" t="s">
        <v>1068</v>
      </c>
      <c r="B275" s="17" t="s">
        <v>1149</v>
      </c>
      <c r="C275" s="18" t="s">
        <v>1150</v>
      </c>
      <c r="D275" s="19">
        <v>0</v>
      </c>
      <c r="E275" s="19">
        <v>8965.5</v>
      </c>
      <c r="F275" s="22">
        <f t="shared" si="4"/>
        <v>8965.5</v>
      </c>
    </row>
    <row r="276" spans="1:6" ht="12.75" outlineLevel="7">
      <c r="A276" s="17" t="s">
        <v>1106</v>
      </c>
      <c r="B276" s="17" t="s">
        <v>1149</v>
      </c>
      <c r="C276" s="18" t="s">
        <v>1150</v>
      </c>
      <c r="D276" s="19">
        <v>50000</v>
      </c>
      <c r="E276" s="19">
        <v>8237.41</v>
      </c>
      <c r="F276" s="22">
        <f t="shared" si="4"/>
        <v>-41762.59</v>
      </c>
    </row>
    <row r="277" spans="1:6" ht="12.75">
      <c r="A277" s="14" t="s">
        <v>1424</v>
      </c>
      <c r="B277" s="14" t="s">
        <v>1152</v>
      </c>
      <c r="C277" s="15" t="s">
        <v>1153</v>
      </c>
      <c r="D277" s="16">
        <v>839287937.14</v>
      </c>
      <c r="E277" s="16">
        <v>397582410.65</v>
      </c>
      <c r="F277" s="16">
        <f t="shared" si="4"/>
        <v>-441705526.49</v>
      </c>
    </row>
    <row r="278" spans="1:6" ht="12.75" outlineLevel="1">
      <c r="A278" s="14" t="s">
        <v>1106</v>
      </c>
      <c r="B278" s="14" t="s">
        <v>1154</v>
      </c>
      <c r="C278" s="15" t="s">
        <v>1155</v>
      </c>
      <c r="D278" s="16">
        <v>837662311.68</v>
      </c>
      <c r="E278" s="16">
        <v>396149912.95</v>
      </c>
      <c r="F278" s="16">
        <f t="shared" si="4"/>
        <v>-441512398.72999996</v>
      </c>
    </row>
    <row r="279" spans="1:6" ht="12.75" outlineLevel="2">
      <c r="A279" s="14" t="s">
        <v>1106</v>
      </c>
      <c r="B279" s="14" t="s">
        <v>1156</v>
      </c>
      <c r="C279" s="15" t="s">
        <v>1157</v>
      </c>
      <c r="D279" s="16">
        <v>228304600</v>
      </c>
      <c r="E279" s="16">
        <v>130195700</v>
      </c>
      <c r="F279" s="16">
        <f t="shared" si="4"/>
        <v>-98108900</v>
      </c>
    </row>
    <row r="280" spans="1:6" ht="12.75" outlineLevel="3">
      <c r="A280" s="14" t="s">
        <v>1106</v>
      </c>
      <c r="B280" s="14" t="s">
        <v>1158</v>
      </c>
      <c r="C280" s="15" t="s">
        <v>1159</v>
      </c>
      <c r="D280" s="16">
        <v>203932400</v>
      </c>
      <c r="E280" s="16">
        <v>130195700</v>
      </c>
      <c r="F280" s="16">
        <f t="shared" si="4"/>
        <v>-73736700</v>
      </c>
    </row>
    <row r="281" spans="1:6" ht="12.75" outlineLevel="4">
      <c r="A281" s="14" t="s">
        <v>1106</v>
      </c>
      <c r="B281" s="14" t="s">
        <v>1160</v>
      </c>
      <c r="C281" s="15" t="s">
        <v>1161</v>
      </c>
      <c r="D281" s="16">
        <v>203932400</v>
      </c>
      <c r="E281" s="16">
        <v>130195700</v>
      </c>
      <c r="F281" s="16">
        <f t="shared" si="4"/>
        <v>-73736700</v>
      </c>
    </row>
    <row r="282" spans="1:6" ht="63.75" outlineLevel="5" collapsed="1">
      <c r="A282" s="14" t="s">
        <v>1106</v>
      </c>
      <c r="B282" s="14" t="s">
        <v>1162</v>
      </c>
      <c r="C282" s="20" t="s">
        <v>1163</v>
      </c>
      <c r="D282" s="16">
        <v>189620300</v>
      </c>
      <c r="E282" s="16">
        <v>130195700</v>
      </c>
      <c r="F282" s="16">
        <f t="shared" si="4"/>
        <v>-59424600</v>
      </c>
    </row>
    <row r="283" spans="1:6" ht="51" hidden="1" outlineLevel="7">
      <c r="A283" s="17" t="s">
        <v>1106</v>
      </c>
      <c r="B283" s="17" t="s">
        <v>1162</v>
      </c>
      <c r="C283" s="21" t="s">
        <v>1163</v>
      </c>
      <c r="D283" s="19">
        <v>189620300</v>
      </c>
      <c r="E283" s="19">
        <v>130195700</v>
      </c>
      <c r="F283" s="16">
        <f t="shared" si="4"/>
        <v>-59424600</v>
      </c>
    </row>
    <row r="284" spans="1:6" ht="51" outlineLevel="5" collapsed="1">
      <c r="A284" s="14" t="s">
        <v>1106</v>
      </c>
      <c r="B284" s="14" t="s">
        <v>1164</v>
      </c>
      <c r="C284" s="20" t="s">
        <v>1165</v>
      </c>
      <c r="D284" s="16">
        <v>14312100</v>
      </c>
      <c r="E284" s="16">
        <v>0</v>
      </c>
      <c r="F284" s="16">
        <f t="shared" si="4"/>
        <v>-14312100</v>
      </c>
    </row>
    <row r="285" spans="1:6" ht="38.25" hidden="1" outlineLevel="7">
      <c r="A285" s="17" t="s">
        <v>1106</v>
      </c>
      <c r="B285" s="17" t="s">
        <v>1164</v>
      </c>
      <c r="C285" s="21" t="s">
        <v>1165</v>
      </c>
      <c r="D285" s="19">
        <v>14312100</v>
      </c>
      <c r="E285" s="19">
        <v>0</v>
      </c>
      <c r="F285" s="16">
        <f t="shared" si="4"/>
        <v>-14312100</v>
      </c>
    </row>
    <row r="286" spans="1:6" ht="12.75" outlineLevel="3">
      <c r="A286" s="14" t="s">
        <v>1106</v>
      </c>
      <c r="B286" s="14" t="s">
        <v>1166</v>
      </c>
      <c r="C286" s="15" t="s">
        <v>1167</v>
      </c>
      <c r="D286" s="16">
        <v>24372200</v>
      </c>
      <c r="E286" s="16">
        <v>0</v>
      </c>
      <c r="F286" s="16">
        <f t="shared" si="4"/>
        <v>-24372200</v>
      </c>
    </row>
    <row r="287" spans="1:6" ht="12.75" outlineLevel="4" collapsed="1">
      <c r="A287" s="14" t="s">
        <v>1106</v>
      </c>
      <c r="B287" s="14" t="s">
        <v>1168</v>
      </c>
      <c r="C287" s="15" t="s">
        <v>1169</v>
      </c>
      <c r="D287" s="16">
        <v>24372200</v>
      </c>
      <c r="E287" s="16">
        <v>0</v>
      </c>
      <c r="F287" s="16">
        <f t="shared" si="4"/>
        <v>-24372200</v>
      </c>
    </row>
    <row r="288" spans="1:6" ht="12.75" hidden="1" outlineLevel="7">
      <c r="A288" s="17" t="s">
        <v>1106</v>
      </c>
      <c r="B288" s="17" t="s">
        <v>1168</v>
      </c>
      <c r="C288" s="18" t="s">
        <v>1169</v>
      </c>
      <c r="D288" s="19">
        <v>24372200</v>
      </c>
      <c r="E288" s="19">
        <v>0</v>
      </c>
      <c r="F288" s="16">
        <f t="shared" si="4"/>
        <v>-24372200</v>
      </c>
    </row>
    <row r="289" spans="1:6" ht="12.75" outlineLevel="2">
      <c r="A289" s="14" t="s">
        <v>1106</v>
      </c>
      <c r="B289" s="14" t="s">
        <v>1170</v>
      </c>
      <c r="C289" s="15" t="s">
        <v>1171</v>
      </c>
      <c r="D289" s="16">
        <v>146689311.68</v>
      </c>
      <c r="E289" s="16">
        <v>16597901.75</v>
      </c>
      <c r="F289" s="16">
        <f t="shared" si="4"/>
        <v>-130091409.93</v>
      </c>
    </row>
    <row r="290" spans="1:6" ht="12.75" outlineLevel="3">
      <c r="A290" s="14" t="s">
        <v>1106</v>
      </c>
      <c r="B290" s="14" t="s">
        <v>1172</v>
      </c>
      <c r="C290" s="15" t="s">
        <v>1173</v>
      </c>
      <c r="D290" s="16">
        <v>509651.68</v>
      </c>
      <c r="E290" s="16">
        <v>509651.68</v>
      </c>
      <c r="F290" s="16">
        <f t="shared" si="4"/>
        <v>0</v>
      </c>
    </row>
    <row r="291" spans="1:6" ht="12.75" outlineLevel="4" collapsed="1">
      <c r="A291" s="14" t="s">
        <v>1106</v>
      </c>
      <c r="B291" s="14" t="s">
        <v>1174</v>
      </c>
      <c r="C291" s="15" t="s">
        <v>1175</v>
      </c>
      <c r="D291" s="16">
        <v>509651.68</v>
      </c>
      <c r="E291" s="16">
        <v>509651.68</v>
      </c>
      <c r="F291" s="16">
        <f t="shared" si="4"/>
        <v>0</v>
      </c>
    </row>
    <row r="292" spans="1:6" ht="12.75" hidden="1" outlineLevel="7">
      <c r="A292" s="17" t="s">
        <v>1106</v>
      </c>
      <c r="B292" s="17" t="s">
        <v>1174</v>
      </c>
      <c r="C292" s="18" t="s">
        <v>1175</v>
      </c>
      <c r="D292" s="19">
        <v>509651.68</v>
      </c>
      <c r="E292" s="19">
        <v>509651.68</v>
      </c>
      <c r="F292" s="16">
        <f t="shared" si="4"/>
        <v>0</v>
      </c>
    </row>
    <row r="293" spans="1:6" ht="25.5" outlineLevel="3">
      <c r="A293" s="14" t="s">
        <v>1106</v>
      </c>
      <c r="B293" s="14" t="s">
        <v>1176</v>
      </c>
      <c r="C293" s="15" t="s">
        <v>1177</v>
      </c>
      <c r="D293" s="16">
        <v>567000</v>
      </c>
      <c r="E293" s="16">
        <v>0</v>
      </c>
      <c r="F293" s="16">
        <f t="shared" si="4"/>
        <v>-567000</v>
      </c>
    </row>
    <row r="294" spans="1:6" ht="25.5" outlineLevel="4" collapsed="1">
      <c r="A294" s="14" t="s">
        <v>1106</v>
      </c>
      <c r="B294" s="14" t="s">
        <v>1178</v>
      </c>
      <c r="C294" s="15" t="s">
        <v>1179</v>
      </c>
      <c r="D294" s="16">
        <v>567000</v>
      </c>
      <c r="E294" s="16">
        <v>0</v>
      </c>
      <c r="F294" s="16">
        <f t="shared" si="4"/>
        <v>-567000</v>
      </c>
    </row>
    <row r="295" spans="1:6" ht="25.5" hidden="1" outlineLevel="7">
      <c r="A295" s="17" t="s">
        <v>1106</v>
      </c>
      <c r="B295" s="17" t="s">
        <v>1178</v>
      </c>
      <c r="C295" s="18" t="s">
        <v>1179</v>
      </c>
      <c r="D295" s="19">
        <v>567000</v>
      </c>
      <c r="E295" s="19">
        <v>0</v>
      </c>
      <c r="F295" s="16">
        <f t="shared" si="4"/>
        <v>-567000</v>
      </c>
    </row>
    <row r="296" spans="1:6" ht="12.75" outlineLevel="3">
      <c r="A296" s="14" t="s">
        <v>1106</v>
      </c>
      <c r="B296" s="14" t="s">
        <v>1180</v>
      </c>
      <c r="C296" s="15" t="s">
        <v>1181</v>
      </c>
      <c r="D296" s="16">
        <v>130200</v>
      </c>
      <c r="E296" s="16">
        <v>0</v>
      </c>
      <c r="F296" s="16">
        <f t="shared" si="4"/>
        <v>-130200</v>
      </c>
    </row>
    <row r="297" spans="1:6" ht="12.75" outlineLevel="4" collapsed="1">
      <c r="A297" s="14" t="s">
        <v>1106</v>
      </c>
      <c r="B297" s="14" t="s">
        <v>1182</v>
      </c>
      <c r="C297" s="15" t="s">
        <v>1183</v>
      </c>
      <c r="D297" s="16">
        <v>130200</v>
      </c>
      <c r="E297" s="16">
        <v>0</v>
      </c>
      <c r="F297" s="16">
        <f t="shared" si="4"/>
        <v>-130200</v>
      </c>
    </row>
    <row r="298" spans="1:6" ht="12.75" hidden="1" outlineLevel="7">
      <c r="A298" s="17" t="s">
        <v>1106</v>
      </c>
      <c r="B298" s="17" t="s">
        <v>1182</v>
      </c>
      <c r="C298" s="18" t="s">
        <v>1183</v>
      </c>
      <c r="D298" s="19">
        <v>130200</v>
      </c>
      <c r="E298" s="19">
        <v>0</v>
      </c>
      <c r="F298" s="16">
        <f t="shared" si="4"/>
        <v>-130200</v>
      </c>
    </row>
    <row r="299" spans="1:6" ht="25.5" outlineLevel="3">
      <c r="A299" s="14" t="s">
        <v>1106</v>
      </c>
      <c r="B299" s="14" t="s">
        <v>1184</v>
      </c>
      <c r="C299" s="15" t="s">
        <v>1185</v>
      </c>
      <c r="D299" s="16">
        <v>15027600</v>
      </c>
      <c r="E299" s="16">
        <v>0</v>
      </c>
      <c r="F299" s="16">
        <f t="shared" si="4"/>
        <v>-15027600</v>
      </c>
    </row>
    <row r="300" spans="1:6" ht="25.5" outlineLevel="4" collapsed="1">
      <c r="A300" s="14" t="s">
        <v>1106</v>
      </c>
      <c r="B300" s="14" t="s">
        <v>1186</v>
      </c>
      <c r="C300" s="15" t="s">
        <v>1187</v>
      </c>
      <c r="D300" s="16">
        <v>15027600</v>
      </c>
      <c r="E300" s="16">
        <v>0</v>
      </c>
      <c r="F300" s="16">
        <f t="shared" si="4"/>
        <v>-15027600</v>
      </c>
    </row>
    <row r="301" spans="1:6" ht="25.5" hidden="1" outlineLevel="7">
      <c r="A301" s="17" t="s">
        <v>1106</v>
      </c>
      <c r="B301" s="17" t="s">
        <v>1186</v>
      </c>
      <c r="C301" s="18" t="s">
        <v>1187</v>
      </c>
      <c r="D301" s="19">
        <v>15027600</v>
      </c>
      <c r="E301" s="19">
        <v>0</v>
      </c>
      <c r="F301" s="16">
        <f t="shared" si="4"/>
        <v>-15027600</v>
      </c>
    </row>
    <row r="302" spans="1:6" ht="38.25" outlineLevel="3">
      <c r="A302" s="14" t="s">
        <v>1106</v>
      </c>
      <c r="B302" s="14" t="s">
        <v>1188</v>
      </c>
      <c r="C302" s="15" t="s">
        <v>1189</v>
      </c>
      <c r="D302" s="16">
        <v>8461100</v>
      </c>
      <c r="E302" s="16">
        <v>0</v>
      </c>
      <c r="F302" s="16">
        <f t="shared" si="4"/>
        <v>-8461100</v>
      </c>
    </row>
    <row r="303" spans="1:6" ht="38.25" outlineLevel="4" collapsed="1">
      <c r="A303" s="14" t="s">
        <v>1106</v>
      </c>
      <c r="B303" s="14" t="s">
        <v>1190</v>
      </c>
      <c r="C303" s="15" t="s">
        <v>1191</v>
      </c>
      <c r="D303" s="16">
        <v>8461100</v>
      </c>
      <c r="E303" s="16">
        <v>0</v>
      </c>
      <c r="F303" s="16">
        <f t="shared" si="4"/>
        <v>-8461100</v>
      </c>
    </row>
    <row r="304" spans="1:6" ht="38.25" hidden="1" outlineLevel="7">
      <c r="A304" s="17" t="s">
        <v>1106</v>
      </c>
      <c r="B304" s="17" t="s">
        <v>1190</v>
      </c>
      <c r="C304" s="18" t="s">
        <v>1191</v>
      </c>
      <c r="D304" s="19">
        <v>8461100</v>
      </c>
      <c r="E304" s="19">
        <v>0</v>
      </c>
      <c r="F304" s="16">
        <f t="shared" si="4"/>
        <v>-8461100</v>
      </c>
    </row>
    <row r="305" spans="1:6" ht="12.75" outlineLevel="3">
      <c r="A305" s="14" t="s">
        <v>1106</v>
      </c>
      <c r="B305" s="14" t="s">
        <v>1192</v>
      </c>
      <c r="C305" s="15" t="s">
        <v>1193</v>
      </c>
      <c r="D305" s="16">
        <v>121993760</v>
      </c>
      <c r="E305" s="16">
        <v>16088250.07</v>
      </c>
      <c r="F305" s="16">
        <f t="shared" si="4"/>
        <v>-105905509.93</v>
      </c>
    </row>
    <row r="306" spans="1:6" ht="12.75" outlineLevel="4">
      <c r="A306" s="14" t="s">
        <v>1106</v>
      </c>
      <c r="B306" s="14" t="s">
        <v>1194</v>
      </c>
      <c r="C306" s="15" t="s">
        <v>1195</v>
      </c>
      <c r="D306" s="16">
        <v>121993760</v>
      </c>
      <c r="E306" s="16">
        <v>16088250.07</v>
      </c>
      <c r="F306" s="16">
        <f t="shared" si="4"/>
        <v>-105905509.93</v>
      </c>
    </row>
    <row r="307" spans="1:6" ht="51" outlineLevel="5" collapsed="1">
      <c r="A307" s="14" t="s">
        <v>1106</v>
      </c>
      <c r="B307" s="14" t="s">
        <v>1196</v>
      </c>
      <c r="C307" s="20" t="s">
        <v>1197</v>
      </c>
      <c r="D307" s="16">
        <v>3049000</v>
      </c>
      <c r="E307" s="16">
        <v>3049000</v>
      </c>
      <c r="F307" s="16">
        <f t="shared" si="4"/>
        <v>0</v>
      </c>
    </row>
    <row r="308" spans="1:6" ht="38.25" hidden="1" outlineLevel="7">
      <c r="A308" s="17" t="s">
        <v>1106</v>
      </c>
      <c r="B308" s="17" t="s">
        <v>1196</v>
      </c>
      <c r="C308" s="21" t="s">
        <v>1197</v>
      </c>
      <c r="D308" s="19">
        <v>3049000</v>
      </c>
      <c r="E308" s="19">
        <v>3049000</v>
      </c>
      <c r="F308" s="16">
        <f t="shared" si="4"/>
        <v>0</v>
      </c>
    </row>
    <row r="309" spans="1:6" ht="51" outlineLevel="5" collapsed="1">
      <c r="A309" s="14" t="s">
        <v>1106</v>
      </c>
      <c r="B309" s="14" t="s">
        <v>1198</v>
      </c>
      <c r="C309" s="20" t="s">
        <v>1199</v>
      </c>
      <c r="D309" s="16">
        <v>470000</v>
      </c>
      <c r="E309" s="16">
        <v>313300</v>
      </c>
      <c r="F309" s="16">
        <f t="shared" si="4"/>
        <v>-156700</v>
      </c>
    </row>
    <row r="310" spans="1:6" ht="51" hidden="1" outlineLevel="7">
      <c r="A310" s="17" t="s">
        <v>1106</v>
      </c>
      <c r="B310" s="17" t="s">
        <v>1198</v>
      </c>
      <c r="C310" s="21" t="s">
        <v>1199</v>
      </c>
      <c r="D310" s="19">
        <v>470000</v>
      </c>
      <c r="E310" s="19">
        <v>313300</v>
      </c>
      <c r="F310" s="16">
        <f t="shared" si="4"/>
        <v>-156700</v>
      </c>
    </row>
    <row r="311" spans="1:6" ht="51" outlineLevel="5" collapsed="1">
      <c r="A311" s="14" t="s">
        <v>1106</v>
      </c>
      <c r="B311" s="14" t="s">
        <v>1200</v>
      </c>
      <c r="C311" s="20" t="s">
        <v>1201</v>
      </c>
      <c r="D311" s="16">
        <v>640200</v>
      </c>
      <c r="E311" s="16">
        <v>320100</v>
      </c>
      <c r="F311" s="16">
        <f t="shared" si="4"/>
        <v>-320100</v>
      </c>
    </row>
    <row r="312" spans="1:6" ht="38.25" hidden="1" outlineLevel="7">
      <c r="A312" s="17" t="s">
        <v>1106</v>
      </c>
      <c r="B312" s="17" t="s">
        <v>1200</v>
      </c>
      <c r="C312" s="21" t="s">
        <v>1201</v>
      </c>
      <c r="D312" s="19">
        <v>640200</v>
      </c>
      <c r="E312" s="19">
        <v>320100</v>
      </c>
      <c r="F312" s="16">
        <f t="shared" si="4"/>
        <v>-320100</v>
      </c>
    </row>
    <row r="313" spans="1:6" ht="25.5" outlineLevel="5" collapsed="1">
      <c r="A313" s="14" t="s">
        <v>1106</v>
      </c>
      <c r="B313" s="14" t="s">
        <v>1202</v>
      </c>
      <c r="C313" s="15" t="s">
        <v>1203</v>
      </c>
      <c r="D313" s="16">
        <v>753000</v>
      </c>
      <c r="E313" s="16">
        <v>376500</v>
      </c>
      <c r="F313" s="16">
        <f t="shared" si="4"/>
        <v>-376500</v>
      </c>
    </row>
    <row r="314" spans="1:6" ht="25.5" hidden="1" outlineLevel="7">
      <c r="A314" s="17" t="s">
        <v>1106</v>
      </c>
      <c r="B314" s="17" t="s">
        <v>1202</v>
      </c>
      <c r="C314" s="18" t="s">
        <v>1203</v>
      </c>
      <c r="D314" s="19">
        <v>753000</v>
      </c>
      <c r="E314" s="19">
        <v>376500</v>
      </c>
      <c r="F314" s="16">
        <f t="shared" si="4"/>
        <v>-376500</v>
      </c>
    </row>
    <row r="315" spans="1:6" ht="38.25" outlineLevel="5" collapsed="1">
      <c r="A315" s="14" t="s">
        <v>1106</v>
      </c>
      <c r="B315" s="14" t="s">
        <v>1204</v>
      </c>
      <c r="C315" s="15" t="s">
        <v>1205</v>
      </c>
      <c r="D315" s="16">
        <v>8485100</v>
      </c>
      <c r="E315" s="16">
        <v>680550.07</v>
      </c>
      <c r="F315" s="16">
        <f t="shared" si="4"/>
        <v>-7804549.93</v>
      </c>
    </row>
    <row r="316" spans="1:6" ht="38.25" hidden="1" outlineLevel="7">
      <c r="A316" s="17" t="s">
        <v>1106</v>
      </c>
      <c r="B316" s="17" t="s">
        <v>1204</v>
      </c>
      <c r="C316" s="18" t="s">
        <v>1205</v>
      </c>
      <c r="D316" s="19">
        <v>8485100</v>
      </c>
      <c r="E316" s="19">
        <v>680550.07</v>
      </c>
      <c r="F316" s="16">
        <f t="shared" si="4"/>
        <v>-7804549.93</v>
      </c>
    </row>
    <row r="317" spans="1:6" ht="38.25" outlineLevel="5" collapsed="1">
      <c r="A317" s="14" t="s">
        <v>1106</v>
      </c>
      <c r="B317" s="14" t="s">
        <v>1206</v>
      </c>
      <c r="C317" s="20" t="s">
        <v>1207</v>
      </c>
      <c r="D317" s="16">
        <v>12080</v>
      </c>
      <c r="E317" s="16">
        <v>0</v>
      </c>
      <c r="F317" s="16">
        <f t="shared" si="4"/>
        <v>-12080</v>
      </c>
    </row>
    <row r="318" spans="1:6" ht="38.25" hidden="1" outlineLevel="7">
      <c r="A318" s="17" t="s">
        <v>1106</v>
      </c>
      <c r="B318" s="17" t="s">
        <v>1206</v>
      </c>
      <c r="C318" s="21" t="s">
        <v>1207</v>
      </c>
      <c r="D318" s="19">
        <v>12080</v>
      </c>
      <c r="E318" s="19">
        <v>0</v>
      </c>
      <c r="F318" s="16">
        <f t="shared" si="4"/>
        <v>-12080</v>
      </c>
    </row>
    <row r="319" spans="1:6" ht="51" outlineLevel="5" collapsed="1">
      <c r="A319" s="14" t="s">
        <v>1106</v>
      </c>
      <c r="B319" s="14" t="s">
        <v>1208</v>
      </c>
      <c r="C319" s="20" t="s">
        <v>1209</v>
      </c>
      <c r="D319" s="16">
        <v>222100</v>
      </c>
      <c r="E319" s="16">
        <v>222100</v>
      </c>
      <c r="F319" s="16">
        <f t="shared" si="4"/>
        <v>0</v>
      </c>
    </row>
    <row r="320" spans="1:6" ht="51" hidden="1" outlineLevel="7">
      <c r="A320" s="17" t="s">
        <v>1106</v>
      </c>
      <c r="B320" s="17" t="s">
        <v>1208</v>
      </c>
      <c r="C320" s="21" t="s">
        <v>1209</v>
      </c>
      <c r="D320" s="19">
        <v>222100</v>
      </c>
      <c r="E320" s="19">
        <v>222100</v>
      </c>
      <c r="F320" s="16">
        <f t="shared" si="4"/>
        <v>0</v>
      </c>
    </row>
    <row r="321" spans="1:6" ht="63.75" outlineLevel="5" collapsed="1">
      <c r="A321" s="14" t="s">
        <v>1106</v>
      </c>
      <c r="B321" s="14" t="s">
        <v>1210</v>
      </c>
      <c r="C321" s="20" t="s">
        <v>1211</v>
      </c>
      <c r="D321" s="16">
        <v>1000000</v>
      </c>
      <c r="E321" s="16">
        <v>0</v>
      </c>
      <c r="F321" s="16">
        <f t="shared" si="4"/>
        <v>-1000000</v>
      </c>
    </row>
    <row r="322" spans="1:6" ht="63.75" hidden="1" outlineLevel="7">
      <c r="A322" s="17" t="s">
        <v>1106</v>
      </c>
      <c r="B322" s="17" t="s">
        <v>1210</v>
      </c>
      <c r="C322" s="21" t="s">
        <v>1211</v>
      </c>
      <c r="D322" s="19">
        <v>1000000</v>
      </c>
      <c r="E322" s="19">
        <v>0</v>
      </c>
      <c r="F322" s="16">
        <f t="shared" si="4"/>
        <v>-1000000</v>
      </c>
    </row>
    <row r="323" spans="1:6" ht="51" outlineLevel="5" collapsed="1">
      <c r="A323" s="14" t="s">
        <v>1106</v>
      </c>
      <c r="B323" s="14" t="s">
        <v>1212</v>
      </c>
      <c r="C323" s="20" t="s">
        <v>1213</v>
      </c>
      <c r="D323" s="16">
        <v>20000000</v>
      </c>
      <c r="E323" s="16">
        <v>0</v>
      </c>
      <c r="F323" s="16">
        <f t="shared" si="4"/>
        <v>-20000000</v>
      </c>
    </row>
    <row r="324" spans="1:6" ht="51" hidden="1" outlineLevel="7">
      <c r="A324" s="17" t="s">
        <v>1106</v>
      </c>
      <c r="B324" s="17" t="s">
        <v>1212</v>
      </c>
      <c r="C324" s="21" t="s">
        <v>1213</v>
      </c>
      <c r="D324" s="19">
        <v>20000000</v>
      </c>
      <c r="E324" s="19">
        <v>0</v>
      </c>
      <c r="F324" s="16">
        <f t="shared" si="4"/>
        <v>-20000000</v>
      </c>
    </row>
    <row r="325" spans="1:6" ht="38.25" outlineLevel="5" collapsed="1">
      <c r="A325" s="14" t="s">
        <v>1106</v>
      </c>
      <c r="B325" s="14" t="s">
        <v>1214</v>
      </c>
      <c r="C325" s="20" t="s">
        <v>1215</v>
      </c>
      <c r="D325" s="16">
        <v>626700</v>
      </c>
      <c r="E325" s="16">
        <v>626700</v>
      </c>
      <c r="F325" s="16">
        <f t="shared" si="4"/>
        <v>0</v>
      </c>
    </row>
    <row r="326" spans="1:6" ht="38.25" hidden="1" outlineLevel="7">
      <c r="A326" s="17" t="s">
        <v>1106</v>
      </c>
      <c r="B326" s="17" t="s">
        <v>1214</v>
      </c>
      <c r="C326" s="21" t="s">
        <v>1215</v>
      </c>
      <c r="D326" s="19">
        <v>626700</v>
      </c>
      <c r="E326" s="19">
        <v>626700</v>
      </c>
      <c r="F326" s="16">
        <f t="shared" si="4"/>
        <v>0</v>
      </c>
    </row>
    <row r="327" spans="1:6" ht="51" outlineLevel="5" collapsed="1">
      <c r="A327" s="14" t="s">
        <v>1106</v>
      </c>
      <c r="B327" s="14" t="s">
        <v>1216</v>
      </c>
      <c r="C327" s="20" t="s">
        <v>1217</v>
      </c>
      <c r="D327" s="16">
        <v>1847600</v>
      </c>
      <c r="E327" s="16">
        <v>0</v>
      </c>
      <c r="F327" s="16">
        <f t="shared" si="4"/>
        <v>-1847600</v>
      </c>
    </row>
    <row r="328" spans="1:6" ht="38.25" hidden="1" outlineLevel="7">
      <c r="A328" s="17" t="s">
        <v>1106</v>
      </c>
      <c r="B328" s="17" t="s">
        <v>1216</v>
      </c>
      <c r="C328" s="21" t="s">
        <v>1217</v>
      </c>
      <c r="D328" s="19">
        <v>1847600</v>
      </c>
      <c r="E328" s="19">
        <v>0</v>
      </c>
      <c r="F328" s="16">
        <f t="shared" si="4"/>
        <v>-1847600</v>
      </c>
    </row>
    <row r="329" spans="1:6" ht="38.25" outlineLevel="5" collapsed="1">
      <c r="A329" s="14" t="s">
        <v>1106</v>
      </c>
      <c r="B329" s="14" t="s">
        <v>1218</v>
      </c>
      <c r="C329" s="20" t="s">
        <v>1219</v>
      </c>
      <c r="D329" s="16">
        <v>248300</v>
      </c>
      <c r="E329" s="16">
        <v>0</v>
      </c>
      <c r="F329" s="16">
        <f t="shared" si="4"/>
        <v>-248300</v>
      </c>
    </row>
    <row r="330" spans="1:6" ht="38.25" hidden="1" outlineLevel="7">
      <c r="A330" s="17" t="s">
        <v>1106</v>
      </c>
      <c r="B330" s="17" t="s">
        <v>1218</v>
      </c>
      <c r="C330" s="21" t="s">
        <v>1219</v>
      </c>
      <c r="D330" s="19">
        <v>248300</v>
      </c>
      <c r="E330" s="19">
        <v>0</v>
      </c>
      <c r="F330" s="16">
        <f aca="true" t="shared" si="5" ref="F330:F393">E330-D330</f>
        <v>-248300</v>
      </c>
    </row>
    <row r="331" spans="1:6" ht="38.25" outlineLevel="5" collapsed="1">
      <c r="A331" s="14" t="s">
        <v>1106</v>
      </c>
      <c r="B331" s="14" t="s">
        <v>1220</v>
      </c>
      <c r="C331" s="20" t="s">
        <v>1221</v>
      </c>
      <c r="D331" s="16">
        <v>18421300</v>
      </c>
      <c r="E331" s="16">
        <v>10500000</v>
      </c>
      <c r="F331" s="16">
        <f t="shared" si="5"/>
        <v>-7921300</v>
      </c>
    </row>
    <row r="332" spans="1:6" ht="38.25" hidden="1" outlineLevel="7">
      <c r="A332" s="17" t="s">
        <v>1106</v>
      </c>
      <c r="B332" s="17" t="s">
        <v>1220</v>
      </c>
      <c r="C332" s="21" t="s">
        <v>1221</v>
      </c>
      <c r="D332" s="19">
        <v>18421300</v>
      </c>
      <c r="E332" s="19">
        <v>10500000</v>
      </c>
      <c r="F332" s="16">
        <f t="shared" si="5"/>
        <v>-7921300</v>
      </c>
    </row>
    <row r="333" spans="1:6" ht="51" outlineLevel="5" collapsed="1">
      <c r="A333" s="14" t="s">
        <v>1106</v>
      </c>
      <c r="B333" s="14" t="s">
        <v>1222</v>
      </c>
      <c r="C333" s="20" t="s">
        <v>1223</v>
      </c>
      <c r="D333" s="16">
        <v>13548500</v>
      </c>
      <c r="E333" s="16">
        <v>0</v>
      </c>
      <c r="F333" s="16">
        <f t="shared" si="5"/>
        <v>-13548500</v>
      </c>
    </row>
    <row r="334" spans="1:6" ht="38.25" hidden="1" outlineLevel="7">
      <c r="A334" s="17" t="s">
        <v>1106</v>
      </c>
      <c r="B334" s="17" t="s">
        <v>1222</v>
      </c>
      <c r="C334" s="21" t="s">
        <v>1223</v>
      </c>
      <c r="D334" s="19">
        <v>13548500</v>
      </c>
      <c r="E334" s="19">
        <v>0</v>
      </c>
      <c r="F334" s="16">
        <f t="shared" si="5"/>
        <v>-13548500</v>
      </c>
    </row>
    <row r="335" spans="1:6" ht="63.75" outlineLevel="5" collapsed="1">
      <c r="A335" s="14" t="s">
        <v>1106</v>
      </c>
      <c r="B335" s="14" t="s">
        <v>1224</v>
      </c>
      <c r="C335" s="20" t="s">
        <v>1343</v>
      </c>
      <c r="D335" s="16">
        <v>24372200</v>
      </c>
      <c r="E335" s="16">
        <v>0</v>
      </c>
      <c r="F335" s="16">
        <f t="shared" si="5"/>
        <v>-24372200</v>
      </c>
    </row>
    <row r="336" spans="1:6" ht="51" hidden="1" outlineLevel="7">
      <c r="A336" s="17" t="s">
        <v>1106</v>
      </c>
      <c r="B336" s="17" t="s">
        <v>1224</v>
      </c>
      <c r="C336" s="21" t="s">
        <v>1343</v>
      </c>
      <c r="D336" s="19">
        <v>24372200</v>
      </c>
      <c r="E336" s="19">
        <v>0</v>
      </c>
      <c r="F336" s="16">
        <f t="shared" si="5"/>
        <v>-24372200</v>
      </c>
    </row>
    <row r="337" spans="1:6" ht="51" outlineLevel="5" collapsed="1">
      <c r="A337" s="14" t="s">
        <v>1106</v>
      </c>
      <c r="B337" s="14" t="s">
        <v>1344</v>
      </c>
      <c r="C337" s="20" t="s">
        <v>1345</v>
      </c>
      <c r="D337" s="16">
        <v>17988080</v>
      </c>
      <c r="E337" s="16">
        <v>0</v>
      </c>
      <c r="F337" s="16">
        <f t="shared" si="5"/>
        <v>-17988080</v>
      </c>
    </row>
    <row r="338" spans="1:6" ht="51" hidden="1" outlineLevel="7">
      <c r="A338" s="17" t="s">
        <v>1106</v>
      </c>
      <c r="B338" s="17" t="s">
        <v>1344</v>
      </c>
      <c r="C338" s="21" t="s">
        <v>1345</v>
      </c>
      <c r="D338" s="19">
        <v>17988080</v>
      </c>
      <c r="E338" s="19">
        <v>0</v>
      </c>
      <c r="F338" s="16">
        <f t="shared" si="5"/>
        <v>-17988080</v>
      </c>
    </row>
    <row r="339" spans="1:6" ht="63.75" outlineLevel="5" collapsed="1">
      <c r="A339" s="14" t="s">
        <v>1106</v>
      </c>
      <c r="B339" s="14" t="s">
        <v>1346</v>
      </c>
      <c r="C339" s="20" t="s">
        <v>1347</v>
      </c>
      <c r="D339" s="16">
        <v>80000</v>
      </c>
      <c r="E339" s="16">
        <v>0</v>
      </c>
      <c r="F339" s="16">
        <f t="shared" si="5"/>
        <v>-80000</v>
      </c>
    </row>
    <row r="340" spans="1:6" ht="51" hidden="1" outlineLevel="7">
      <c r="A340" s="17" t="s">
        <v>1106</v>
      </c>
      <c r="B340" s="17" t="s">
        <v>1346</v>
      </c>
      <c r="C340" s="21" t="s">
        <v>1347</v>
      </c>
      <c r="D340" s="19">
        <v>80000</v>
      </c>
      <c r="E340" s="19">
        <v>0</v>
      </c>
      <c r="F340" s="16">
        <f t="shared" si="5"/>
        <v>-80000</v>
      </c>
    </row>
    <row r="341" spans="1:6" ht="38.25" outlineLevel="5" collapsed="1">
      <c r="A341" s="14" t="s">
        <v>1106</v>
      </c>
      <c r="B341" s="14" t="s">
        <v>1348</v>
      </c>
      <c r="C341" s="15" t="s">
        <v>1349</v>
      </c>
      <c r="D341" s="16">
        <v>1729600</v>
      </c>
      <c r="E341" s="16">
        <v>0</v>
      </c>
      <c r="F341" s="16">
        <f t="shared" si="5"/>
        <v>-1729600</v>
      </c>
    </row>
    <row r="342" spans="1:6" ht="38.25" hidden="1" outlineLevel="7">
      <c r="A342" s="17" t="s">
        <v>1106</v>
      </c>
      <c r="B342" s="17" t="s">
        <v>1348</v>
      </c>
      <c r="C342" s="18" t="s">
        <v>1349</v>
      </c>
      <c r="D342" s="19">
        <v>1729600</v>
      </c>
      <c r="E342" s="19">
        <v>0</v>
      </c>
      <c r="F342" s="16">
        <f t="shared" si="5"/>
        <v>-1729600</v>
      </c>
    </row>
    <row r="343" spans="1:6" ht="114.75" outlineLevel="5" collapsed="1">
      <c r="A343" s="14" t="s">
        <v>1106</v>
      </c>
      <c r="B343" s="14" t="s">
        <v>1350</v>
      </c>
      <c r="C343" s="20" t="s">
        <v>1351</v>
      </c>
      <c r="D343" s="16">
        <v>8500000</v>
      </c>
      <c r="E343" s="16">
        <v>0</v>
      </c>
      <c r="F343" s="16">
        <f t="shared" si="5"/>
        <v>-8500000</v>
      </c>
    </row>
    <row r="344" spans="1:6" ht="89.25" hidden="1" outlineLevel="7">
      <c r="A344" s="17" t="s">
        <v>1106</v>
      </c>
      <c r="B344" s="17" t="s">
        <v>1350</v>
      </c>
      <c r="C344" s="21" t="s">
        <v>1351</v>
      </c>
      <c r="D344" s="19">
        <v>8500000</v>
      </c>
      <c r="E344" s="19">
        <v>0</v>
      </c>
      <c r="F344" s="16">
        <f t="shared" si="5"/>
        <v>-8500000</v>
      </c>
    </row>
    <row r="345" spans="1:6" ht="12.75" outlineLevel="2">
      <c r="A345" s="14" t="s">
        <v>1106</v>
      </c>
      <c r="B345" s="14" t="s">
        <v>1352</v>
      </c>
      <c r="C345" s="15" t="s">
        <v>1353</v>
      </c>
      <c r="D345" s="16">
        <v>462668400</v>
      </c>
      <c r="E345" s="16">
        <v>249356311.2</v>
      </c>
      <c r="F345" s="16">
        <f t="shared" si="5"/>
        <v>-213312088.8</v>
      </c>
    </row>
    <row r="346" spans="1:6" ht="12.75" outlineLevel="3">
      <c r="A346" s="14" t="s">
        <v>1106</v>
      </c>
      <c r="B346" s="14" t="s">
        <v>1354</v>
      </c>
      <c r="C346" s="15" t="s">
        <v>1355</v>
      </c>
      <c r="D346" s="16">
        <v>372898500</v>
      </c>
      <c r="E346" s="16">
        <v>203083494.2</v>
      </c>
      <c r="F346" s="16">
        <f t="shared" si="5"/>
        <v>-169815005.8</v>
      </c>
    </row>
    <row r="347" spans="1:6" ht="25.5" outlineLevel="4">
      <c r="A347" s="14" t="s">
        <v>1106</v>
      </c>
      <c r="B347" s="14" t="s">
        <v>1356</v>
      </c>
      <c r="C347" s="15" t="s">
        <v>1357</v>
      </c>
      <c r="D347" s="16">
        <v>372898500</v>
      </c>
      <c r="E347" s="16">
        <v>203083494.2</v>
      </c>
      <c r="F347" s="16">
        <f t="shared" si="5"/>
        <v>-169815005.8</v>
      </c>
    </row>
    <row r="348" spans="1:6" ht="76.5" outlineLevel="5" collapsed="1">
      <c r="A348" s="14" t="s">
        <v>1106</v>
      </c>
      <c r="B348" s="14" t="s">
        <v>1358</v>
      </c>
      <c r="C348" s="20" t="s">
        <v>1359</v>
      </c>
      <c r="D348" s="16">
        <v>35159100</v>
      </c>
      <c r="E348" s="16">
        <v>14919868.11</v>
      </c>
      <c r="F348" s="16">
        <f t="shared" si="5"/>
        <v>-20239231.89</v>
      </c>
    </row>
    <row r="349" spans="1:6" ht="63.75" hidden="1" outlineLevel="7">
      <c r="A349" s="17" t="s">
        <v>1106</v>
      </c>
      <c r="B349" s="17" t="s">
        <v>1358</v>
      </c>
      <c r="C349" s="21" t="s">
        <v>1359</v>
      </c>
      <c r="D349" s="19">
        <v>35159100</v>
      </c>
      <c r="E349" s="19">
        <v>14919868.11</v>
      </c>
      <c r="F349" s="16">
        <f t="shared" si="5"/>
        <v>-20239231.89</v>
      </c>
    </row>
    <row r="350" spans="1:6" ht="76.5" outlineLevel="5" collapsed="1">
      <c r="A350" s="14" t="s">
        <v>1106</v>
      </c>
      <c r="B350" s="14" t="s">
        <v>1360</v>
      </c>
      <c r="C350" s="20" t="s">
        <v>1361</v>
      </c>
      <c r="D350" s="16">
        <v>197200</v>
      </c>
      <c r="E350" s="16">
        <v>49300</v>
      </c>
      <c r="F350" s="16">
        <f t="shared" si="5"/>
        <v>-147900</v>
      </c>
    </row>
    <row r="351" spans="1:6" ht="63.75" hidden="1" outlineLevel="7">
      <c r="A351" s="17" t="s">
        <v>1106</v>
      </c>
      <c r="B351" s="17" t="s">
        <v>1360</v>
      </c>
      <c r="C351" s="21" t="s">
        <v>1361</v>
      </c>
      <c r="D351" s="19">
        <v>197200</v>
      </c>
      <c r="E351" s="19">
        <v>49300</v>
      </c>
      <c r="F351" s="16">
        <f t="shared" si="5"/>
        <v>-147900</v>
      </c>
    </row>
    <row r="352" spans="1:6" ht="51" outlineLevel="5" collapsed="1">
      <c r="A352" s="14" t="s">
        <v>1106</v>
      </c>
      <c r="B352" s="14" t="s">
        <v>1362</v>
      </c>
      <c r="C352" s="20" t="s">
        <v>1363</v>
      </c>
      <c r="D352" s="16">
        <v>118700</v>
      </c>
      <c r="E352" s="16">
        <v>53500</v>
      </c>
      <c r="F352" s="16">
        <f t="shared" si="5"/>
        <v>-65200</v>
      </c>
    </row>
    <row r="353" spans="1:6" ht="51" hidden="1" outlineLevel="7">
      <c r="A353" s="17" t="s">
        <v>1106</v>
      </c>
      <c r="B353" s="17" t="s">
        <v>1362</v>
      </c>
      <c r="C353" s="21" t="s">
        <v>1363</v>
      </c>
      <c r="D353" s="19">
        <v>118700</v>
      </c>
      <c r="E353" s="19">
        <v>53500</v>
      </c>
      <c r="F353" s="16">
        <f t="shared" si="5"/>
        <v>-65200</v>
      </c>
    </row>
    <row r="354" spans="1:6" ht="89.25" outlineLevel="5" collapsed="1">
      <c r="A354" s="14" t="s">
        <v>1106</v>
      </c>
      <c r="B354" s="14" t="s">
        <v>1364</v>
      </c>
      <c r="C354" s="20" t="s">
        <v>1365</v>
      </c>
      <c r="D354" s="16">
        <v>16450500</v>
      </c>
      <c r="E354" s="16">
        <v>6730470</v>
      </c>
      <c r="F354" s="16">
        <f t="shared" si="5"/>
        <v>-9720030</v>
      </c>
    </row>
    <row r="355" spans="1:6" ht="89.25" hidden="1" outlineLevel="7">
      <c r="A355" s="17" t="s">
        <v>1106</v>
      </c>
      <c r="B355" s="17" t="s">
        <v>1364</v>
      </c>
      <c r="C355" s="21" t="s">
        <v>1365</v>
      </c>
      <c r="D355" s="19">
        <v>16450500</v>
      </c>
      <c r="E355" s="19">
        <v>6730470</v>
      </c>
      <c r="F355" s="16">
        <f t="shared" si="5"/>
        <v>-9720030</v>
      </c>
    </row>
    <row r="356" spans="1:6" ht="38.25" outlineLevel="5" collapsed="1">
      <c r="A356" s="14" t="s">
        <v>1106</v>
      </c>
      <c r="B356" s="14" t="s">
        <v>1366</v>
      </c>
      <c r="C356" s="15" t="s">
        <v>1367</v>
      </c>
      <c r="D356" s="16">
        <v>450800</v>
      </c>
      <c r="E356" s="16">
        <v>270330</v>
      </c>
      <c r="F356" s="16">
        <f t="shared" si="5"/>
        <v>-180470</v>
      </c>
    </row>
    <row r="357" spans="1:6" ht="25.5" hidden="1" outlineLevel="7">
      <c r="A357" s="17" t="s">
        <v>1106</v>
      </c>
      <c r="B357" s="17" t="s">
        <v>1366</v>
      </c>
      <c r="C357" s="18" t="s">
        <v>1367</v>
      </c>
      <c r="D357" s="19">
        <v>450800</v>
      </c>
      <c r="E357" s="19">
        <v>270330</v>
      </c>
      <c r="F357" s="16">
        <f t="shared" si="5"/>
        <v>-180470</v>
      </c>
    </row>
    <row r="358" spans="1:6" ht="63.75" outlineLevel="5" collapsed="1">
      <c r="A358" s="14" t="s">
        <v>1106</v>
      </c>
      <c r="B358" s="14" t="s">
        <v>1368</v>
      </c>
      <c r="C358" s="20" t="s">
        <v>1369</v>
      </c>
      <c r="D358" s="16">
        <v>604600</v>
      </c>
      <c r="E358" s="16">
        <v>229748</v>
      </c>
      <c r="F358" s="16">
        <f t="shared" si="5"/>
        <v>-374852</v>
      </c>
    </row>
    <row r="359" spans="1:6" ht="63.75" hidden="1" outlineLevel="7">
      <c r="A359" s="17" t="s">
        <v>1106</v>
      </c>
      <c r="B359" s="17" t="s">
        <v>1368</v>
      </c>
      <c r="C359" s="21" t="s">
        <v>1369</v>
      </c>
      <c r="D359" s="19">
        <v>604600</v>
      </c>
      <c r="E359" s="19">
        <v>229748</v>
      </c>
      <c r="F359" s="16">
        <f t="shared" si="5"/>
        <v>-374852</v>
      </c>
    </row>
    <row r="360" spans="1:6" ht="51" outlineLevel="5" collapsed="1">
      <c r="A360" s="14" t="s">
        <v>1106</v>
      </c>
      <c r="B360" s="14" t="s">
        <v>1370</v>
      </c>
      <c r="C360" s="20" t="s">
        <v>1371</v>
      </c>
      <c r="D360" s="16">
        <v>216400</v>
      </c>
      <c r="E360" s="16">
        <v>103340</v>
      </c>
      <c r="F360" s="16">
        <f t="shared" si="5"/>
        <v>-113060</v>
      </c>
    </row>
    <row r="361" spans="1:6" ht="38.25" hidden="1" outlineLevel="7">
      <c r="A361" s="17" t="s">
        <v>1106</v>
      </c>
      <c r="B361" s="17" t="s">
        <v>1370</v>
      </c>
      <c r="C361" s="21" t="s">
        <v>1371</v>
      </c>
      <c r="D361" s="19">
        <v>216400</v>
      </c>
      <c r="E361" s="19">
        <v>103340</v>
      </c>
      <c r="F361" s="16">
        <f t="shared" si="5"/>
        <v>-113060</v>
      </c>
    </row>
    <row r="362" spans="1:6" ht="51" outlineLevel="5" collapsed="1">
      <c r="A362" s="14" t="s">
        <v>1106</v>
      </c>
      <c r="B362" s="14" t="s">
        <v>1372</v>
      </c>
      <c r="C362" s="20" t="s">
        <v>1373</v>
      </c>
      <c r="D362" s="16">
        <v>1585500</v>
      </c>
      <c r="E362" s="16">
        <v>716887</v>
      </c>
      <c r="F362" s="16">
        <f t="shared" si="5"/>
        <v>-868613</v>
      </c>
    </row>
    <row r="363" spans="1:6" ht="51" hidden="1" outlineLevel="7">
      <c r="A363" s="17" t="s">
        <v>1106</v>
      </c>
      <c r="B363" s="17" t="s">
        <v>1372</v>
      </c>
      <c r="C363" s="21" t="s">
        <v>1373</v>
      </c>
      <c r="D363" s="19">
        <v>1585500</v>
      </c>
      <c r="E363" s="19">
        <v>716887</v>
      </c>
      <c r="F363" s="16">
        <f t="shared" si="5"/>
        <v>-868613</v>
      </c>
    </row>
    <row r="364" spans="1:6" ht="76.5" outlineLevel="5" collapsed="1">
      <c r="A364" s="14" t="s">
        <v>1106</v>
      </c>
      <c r="B364" s="14" t="s">
        <v>1374</v>
      </c>
      <c r="C364" s="20" t="s">
        <v>1375</v>
      </c>
      <c r="D364" s="16">
        <v>601700</v>
      </c>
      <c r="E364" s="16">
        <v>240568.88</v>
      </c>
      <c r="F364" s="16">
        <f t="shared" si="5"/>
        <v>-361131.12</v>
      </c>
    </row>
    <row r="365" spans="1:6" ht="63.75" hidden="1" outlineLevel="7">
      <c r="A365" s="17" t="s">
        <v>1106</v>
      </c>
      <c r="B365" s="17" t="s">
        <v>1374</v>
      </c>
      <c r="C365" s="21" t="s">
        <v>1375</v>
      </c>
      <c r="D365" s="19">
        <v>601700</v>
      </c>
      <c r="E365" s="19">
        <v>240568.88</v>
      </c>
      <c r="F365" s="16">
        <f t="shared" si="5"/>
        <v>-361131.12</v>
      </c>
    </row>
    <row r="366" spans="1:6" ht="114.75" outlineLevel="5" collapsed="1">
      <c r="A366" s="14" t="s">
        <v>1106</v>
      </c>
      <c r="B366" s="14" t="s">
        <v>1376</v>
      </c>
      <c r="C366" s="20" t="s">
        <v>1377</v>
      </c>
      <c r="D366" s="16">
        <v>176818600</v>
      </c>
      <c r="E366" s="16">
        <v>103862496.98</v>
      </c>
      <c r="F366" s="16">
        <f t="shared" si="5"/>
        <v>-72956103.02</v>
      </c>
    </row>
    <row r="367" spans="1:6" ht="102" hidden="1" outlineLevel="7">
      <c r="A367" s="17" t="s">
        <v>1106</v>
      </c>
      <c r="B367" s="17" t="s">
        <v>1376</v>
      </c>
      <c r="C367" s="21" t="s">
        <v>1377</v>
      </c>
      <c r="D367" s="19">
        <v>176818600</v>
      </c>
      <c r="E367" s="19">
        <v>103862496.98</v>
      </c>
      <c r="F367" s="16">
        <f t="shared" si="5"/>
        <v>-72956103.02</v>
      </c>
    </row>
    <row r="368" spans="1:6" ht="51" outlineLevel="5" collapsed="1">
      <c r="A368" s="14" t="s">
        <v>1106</v>
      </c>
      <c r="B368" s="14" t="s">
        <v>1378</v>
      </c>
      <c r="C368" s="20" t="s">
        <v>1379</v>
      </c>
      <c r="D368" s="16">
        <v>9838200</v>
      </c>
      <c r="E368" s="16">
        <v>4474479.06</v>
      </c>
      <c r="F368" s="16">
        <f t="shared" si="5"/>
        <v>-5363720.94</v>
      </c>
    </row>
    <row r="369" spans="1:6" ht="51" hidden="1" outlineLevel="7">
      <c r="A369" s="17" t="s">
        <v>1106</v>
      </c>
      <c r="B369" s="17" t="s">
        <v>1378</v>
      </c>
      <c r="C369" s="21" t="s">
        <v>1379</v>
      </c>
      <c r="D369" s="19">
        <v>9838200</v>
      </c>
      <c r="E369" s="19">
        <v>4474479.06</v>
      </c>
      <c r="F369" s="16">
        <f t="shared" si="5"/>
        <v>-5363720.94</v>
      </c>
    </row>
    <row r="370" spans="1:6" ht="51" outlineLevel="5" collapsed="1">
      <c r="A370" s="14" t="s">
        <v>1106</v>
      </c>
      <c r="B370" s="14" t="s">
        <v>1380</v>
      </c>
      <c r="C370" s="20" t="s">
        <v>1381</v>
      </c>
      <c r="D370" s="16">
        <v>2001600</v>
      </c>
      <c r="E370" s="16">
        <v>667200</v>
      </c>
      <c r="F370" s="16">
        <f t="shared" si="5"/>
        <v>-1334400</v>
      </c>
    </row>
    <row r="371" spans="1:6" ht="51" hidden="1" outlineLevel="7">
      <c r="A371" s="17" t="s">
        <v>1106</v>
      </c>
      <c r="B371" s="17" t="s">
        <v>1380</v>
      </c>
      <c r="C371" s="21" t="s">
        <v>1381</v>
      </c>
      <c r="D371" s="19">
        <v>2001600</v>
      </c>
      <c r="E371" s="19">
        <v>667200</v>
      </c>
      <c r="F371" s="16">
        <f t="shared" si="5"/>
        <v>-1334400</v>
      </c>
    </row>
    <row r="372" spans="1:6" ht="102" outlineLevel="5" collapsed="1">
      <c r="A372" s="14" t="s">
        <v>1106</v>
      </c>
      <c r="B372" s="14" t="s">
        <v>1382</v>
      </c>
      <c r="C372" s="20" t="s">
        <v>1383</v>
      </c>
      <c r="D372" s="16">
        <v>127940200</v>
      </c>
      <c r="E372" s="16">
        <v>70307608.17</v>
      </c>
      <c r="F372" s="16">
        <f t="shared" si="5"/>
        <v>-57632591.83</v>
      </c>
    </row>
    <row r="373" spans="1:6" ht="89.25" hidden="1" outlineLevel="7">
      <c r="A373" s="17" t="s">
        <v>1106</v>
      </c>
      <c r="B373" s="17" t="s">
        <v>1382</v>
      </c>
      <c r="C373" s="21" t="s">
        <v>1383</v>
      </c>
      <c r="D373" s="19">
        <v>127940200</v>
      </c>
      <c r="E373" s="19">
        <v>70307608.17</v>
      </c>
      <c r="F373" s="16">
        <f t="shared" si="5"/>
        <v>-57632591.83</v>
      </c>
    </row>
    <row r="374" spans="1:6" ht="38.25" outlineLevel="5" collapsed="1">
      <c r="A374" s="14" t="s">
        <v>1106</v>
      </c>
      <c r="B374" s="14" t="s">
        <v>1384</v>
      </c>
      <c r="C374" s="20" t="s">
        <v>1385</v>
      </c>
      <c r="D374" s="16">
        <v>915400</v>
      </c>
      <c r="E374" s="16">
        <v>457698</v>
      </c>
      <c r="F374" s="16">
        <f t="shared" si="5"/>
        <v>-457702</v>
      </c>
    </row>
    <row r="375" spans="1:6" ht="38.25" hidden="1" outlineLevel="7">
      <c r="A375" s="17" t="s">
        <v>1106</v>
      </c>
      <c r="B375" s="17" t="s">
        <v>1384</v>
      </c>
      <c r="C375" s="21" t="s">
        <v>1385</v>
      </c>
      <c r="D375" s="19">
        <v>915400</v>
      </c>
      <c r="E375" s="19">
        <v>457698</v>
      </c>
      <c r="F375" s="16">
        <f t="shared" si="5"/>
        <v>-457702</v>
      </c>
    </row>
    <row r="376" spans="1:6" ht="38.25" outlineLevel="3">
      <c r="A376" s="14" t="s">
        <v>1106</v>
      </c>
      <c r="B376" s="14" t="s">
        <v>1386</v>
      </c>
      <c r="C376" s="15" t="s">
        <v>1387</v>
      </c>
      <c r="D376" s="16">
        <v>6454900</v>
      </c>
      <c r="E376" s="16">
        <v>3280000</v>
      </c>
      <c r="F376" s="16">
        <f t="shared" si="5"/>
        <v>-3174900</v>
      </c>
    </row>
    <row r="377" spans="1:6" ht="38.25" outlineLevel="4" collapsed="1">
      <c r="A377" s="14" t="s">
        <v>1106</v>
      </c>
      <c r="B377" s="14" t="s">
        <v>1388</v>
      </c>
      <c r="C377" s="15" t="s">
        <v>1389</v>
      </c>
      <c r="D377" s="16">
        <v>6454900</v>
      </c>
      <c r="E377" s="16">
        <v>3280000</v>
      </c>
      <c r="F377" s="16">
        <f t="shared" si="5"/>
        <v>-3174900</v>
      </c>
    </row>
    <row r="378" spans="1:6" ht="38.25" hidden="1" outlineLevel="7">
      <c r="A378" s="17" t="s">
        <v>1106</v>
      </c>
      <c r="B378" s="17" t="s">
        <v>1388</v>
      </c>
      <c r="C378" s="18" t="s">
        <v>1389</v>
      </c>
      <c r="D378" s="19">
        <v>6454900</v>
      </c>
      <c r="E378" s="19">
        <v>3280000</v>
      </c>
      <c r="F378" s="16">
        <f t="shared" si="5"/>
        <v>-3174900</v>
      </c>
    </row>
    <row r="379" spans="1:6" ht="38.25" outlineLevel="3">
      <c r="A379" s="14" t="s">
        <v>1106</v>
      </c>
      <c r="B379" s="14" t="s">
        <v>1390</v>
      </c>
      <c r="C379" s="15" t="s">
        <v>1391</v>
      </c>
      <c r="D379" s="16">
        <v>2777500</v>
      </c>
      <c r="E379" s="16">
        <v>0</v>
      </c>
      <c r="F379" s="16">
        <f t="shared" si="5"/>
        <v>-2777500</v>
      </c>
    </row>
    <row r="380" spans="1:6" ht="38.25" outlineLevel="4" collapsed="1">
      <c r="A380" s="14" t="s">
        <v>1106</v>
      </c>
      <c r="B380" s="14" t="s">
        <v>1392</v>
      </c>
      <c r="C380" s="15" t="s">
        <v>1393</v>
      </c>
      <c r="D380" s="16">
        <v>2777500</v>
      </c>
      <c r="E380" s="16">
        <v>0</v>
      </c>
      <c r="F380" s="16">
        <f t="shared" si="5"/>
        <v>-2777500</v>
      </c>
    </row>
    <row r="381" spans="1:6" ht="25.5" hidden="1" outlineLevel="7">
      <c r="A381" s="17" t="s">
        <v>1106</v>
      </c>
      <c r="B381" s="17" t="s">
        <v>1392</v>
      </c>
      <c r="C381" s="18" t="s">
        <v>1393</v>
      </c>
      <c r="D381" s="19">
        <v>2777500</v>
      </c>
      <c r="E381" s="19">
        <v>0</v>
      </c>
      <c r="F381" s="16">
        <f t="shared" si="5"/>
        <v>-2777500</v>
      </c>
    </row>
    <row r="382" spans="1:6" ht="25.5" outlineLevel="3">
      <c r="A382" s="14" t="s">
        <v>1106</v>
      </c>
      <c r="B382" s="14" t="s">
        <v>1394</v>
      </c>
      <c r="C382" s="15" t="s">
        <v>1395</v>
      </c>
      <c r="D382" s="16">
        <v>626000</v>
      </c>
      <c r="E382" s="16">
        <v>327106</v>
      </c>
      <c r="F382" s="16">
        <f t="shared" si="5"/>
        <v>-298894</v>
      </c>
    </row>
    <row r="383" spans="1:6" ht="25.5" outlineLevel="4" collapsed="1">
      <c r="A383" s="14" t="s">
        <v>1106</v>
      </c>
      <c r="B383" s="14" t="s">
        <v>1396</v>
      </c>
      <c r="C383" s="15" t="s">
        <v>1397</v>
      </c>
      <c r="D383" s="16">
        <v>626000</v>
      </c>
      <c r="E383" s="16">
        <v>327106</v>
      </c>
      <c r="F383" s="16">
        <f t="shared" si="5"/>
        <v>-298894</v>
      </c>
    </row>
    <row r="384" spans="1:6" ht="25.5" hidden="1" outlineLevel="7">
      <c r="A384" s="17" t="s">
        <v>1106</v>
      </c>
      <c r="B384" s="17" t="s">
        <v>1396</v>
      </c>
      <c r="C384" s="18" t="s">
        <v>1397</v>
      </c>
      <c r="D384" s="19">
        <v>626000</v>
      </c>
      <c r="E384" s="19">
        <v>327106</v>
      </c>
      <c r="F384" s="16">
        <f t="shared" si="5"/>
        <v>-298894</v>
      </c>
    </row>
    <row r="385" spans="1:6" ht="12.75" outlineLevel="3">
      <c r="A385" s="14" t="s">
        <v>1106</v>
      </c>
      <c r="B385" s="14" t="s">
        <v>1398</v>
      </c>
      <c r="C385" s="15" t="s">
        <v>1399</v>
      </c>
      <c r="D385" s="16">
        <v>79911500</v>
      </c>
      <c r="E385" s="16">
        <v>42665711</v>
      </c>
      <c r="F385" s="16">
        <f t="shared" si="5"/>
        <v>-37245789</v>
      </c>
    </row>
    <row r="386" spans="1:6" ht="12.75" outlineLevel="4">
      <c r="A386" s="14" t="s">
        <v>1106</v>
      </c>
      <c r="B386" s="14" t="s">
        <v>1400</v>
      </c>
      <c r="C386" s="15" t="s">
        <v>1401</v>
      </c>
      <c r="D386" s="16">
        <v>79911500</v>
      </c>
      <c r="E386" s="16">
        <v>42665711</v>
      </c>
      <c r="F386" s="16">
        <f t="shared" si="5"/>
        <v>-37245789</v>
      </c>
    </row>
    <row r="387" spans="1:6" ht="102" outlineLevel="5" collapsed="1">
      <c r="A387" s="14" t="s">
        <v>1106</v>
      </c>
      <c r="B387" s="14" t="s">
        <v>1402</v>
      </c>
      <c r="C387" s="20" t="s">
        <v>1403</v>
      </c>
      <c r="D387" s="16">
        <v>60461000</v>
      </c>
      <c r="E387" s="16">
        <v>31060444</v>
      </c>
      <c r="F387" s="16">
        <f t="shared" si="5"/>
        <v>-29400556</v>
      </c>
    </row>
    <row r="388" spans="1:6" ht="89.25" hidden="1" outlineLevel="7">
      <c r="A388" s="17" t="s">
        <v>1106</v>
      </c>
      <c r="B388" s="17" t="s">
        <v>1402</v>
      </c>
      <c r="C388" s="21" t="s">
        <v>1403</v>
      </c>
      <c r="D388" s="19">
        <v>60461000</v>
      </c>
      <c r="E388" s="19">
        <v>31060444</v>
      </c>
      <c r="F388" s="16">
        <f t="shared" si="5"/>
        <v>-29400556</v>
      </c>
    </row>
    <row r="389" spans="1:6" ht="102" outlineLevel="5" collapsed="1">
      <c r="A389" s="14" t="s">
        <v>1106</v>
      </c>
      <c r="B389" s="14" t="s">
        <v>1404</v>
      </c>
      <c r="C389" s="20" t="s">
        <v>1405</v>
      </c>
      <c r="D389" s="16">
        <v>19450500</v>
      </c>
      <c r="E389" s="16">
        <v>11605267</v>
      </c>
      <c r="F389" s="16">
        <f t="shared" si="5"/>
        <v>-7845233</v>
      </c>
    </row>
    <row r="390" spans="1:6" ht="102" hidden="1" outlineLevel="7">
      <c r="A390" s="17" t="s">
        <v>1106</v>
      </c>
      <c r="B390" s="17" t="s">
        <v>1404</v>
      </c>
      <c r="C390" s="21" t="s">
        <v>1405</v>
      </c>
      <c r="D390" s="19">
        <v>19450500</v>
      </c>
      <c r="E390" s="19">
        <v>11605267</v>
      </c>
      <c r="F390" s="16">
        <f t="shared" si="5"/>
        <v>-7845233</v>
      </c>
    </row>
    <row r="391" spans="1:6" ht="12.75" outlineLevel="1">
      <c r="A391" s="14" t="s">
        <v>1151</v>
      </c>
      <c r="B391" s="14" t="s">
        <v>1406</v>
      </c>
      <c r="C391" s="15" t="s">
        <v>1407</v>
      </c>
      <c r="D391" s="16">
        <v>1626585</v>
      </c>
      <c r="E391" s="16">
        <v>1569407.07</v>
      </c>
      <c r="F391" s="16">
        <f t="shared" si="5"/>
        <v>-57177.929999999935</v>
      </c>
    </row>
    <row r="392" spans="1:6" ht="12.75" outlineLevel="2">
      <c r="A392" s="14" t="s">
        <v>1151</v>
      </c>
      <c r="B392" s="14" t="s">
        <v>1408</v>
      </c>
      <c r="C392" s="15" t="s">
        <v>1409</v>
      </c>
      <c r="D392" s="16">
        <v>1626585</v>
      </c>
      <c r="E392" s="16">
        <v>1569407.07</v>
      </c>
      <c r="F392" s="16">
        <f t="shared" si="5"/>
        <v>-57177.929999999935</v>
      </c>
    </row>
    <row r="393" spans="1:6" ht="12.75" outlineLevel="3" collapsed="1">
      <c r="A393" s="14" t="s">
        <v>1151</v>
      </c>
      <c r="B393" s="14" t="s">
        <v>1410</v>
      </c>
      <c r="C393" s="15" t="s">
        <v>1409</v>
      </c>
      <c r="D393" s="16">
        <v>1626585</v>
      </c>
      <c r="E393" s="16">
        <v>1569407.07</v>
      </c>
      <c r="F393" s="16">
        <f t="shared" si="5"/>
        <v>-57177.929999999935</v>
      </c>
    </row>
    <row r="394" spans="1:6" ht="12.75" hidden="1" outlineLevel="7">
      <c r="A394" s="17" t="s">
        <v>1151</v>
      </c>
      <c r="B394" s="17" t="s">
        <v>1410</v>
      </c>
      <c r="C394" s="18" t="s">
        <v>1409</v>
      </c>
      <c r="D394" s="19">
        <v>1626585</v>
      </c>
      <c r="E394" s="19">
        <v>1569407.07</v>
      </c>
      <c r="F394" s="16">
        <f aca="true" t="shared" si="6" ref="F394:F399">E394-D394</f>
        <v>-57177.929999999935</v>
      </c>
    </row>
    <row r="395" spans="1:6" ht="25.5" outlineLevel="1">
      <c r="A395" s="14" t="s">
        <v>1106</v>
      </c>
      <c r="B395" s="14" t="s">
        <v>1411</v>
      </c>
      <c r="C395" s="15" t="s">
        <v>1412</v>
      </c>
      <c r="D395" s="16">
        <v>-959.54</v>
      </c>
      <c r="E395" s="16">
        <v>-136909.37</v>
      </c>
      <c r="F395" s="16">
        <f t="shared" si="6"/>
        <v>-135949.83</v>
      </c>
    </row>
    <row r="396" spans="1:6" ht="25.5" outlineLevel="2">
      <c r="A396" s="14" t="s">
        <v>1106</v>
      </c>
      <c r="B396" s="14" t="s">
        <v>1413</v>
      </c>
      <c r="C396" s="15" t="s">
        <v>1414</v>
      </c>
      <c r="D396" s="16">
        <v>-959.54</v>
      </c>
      <c r="E396" s="16">
        <v>-136909.37</v>
      </c>
      <c r="F396" s="16">
        <f t="shared" si="6"/>
        <v>-135949.83</v>
      </c>
    </row>
    <row r="397" spans="1:6" ht="25.5" outlineLevel="3" collapsed="1">
      <c r="A397" s="14" t="s">
        <v>1106</v>
      </c>
      <c r="B397" s="14" t="s">
        <v>1415</v>
      </c>
      <c r="C397" s="15" t="s">
        <v>1416</v>
      </c>
      <c r="D397" s="16">
        <v>-959.54</v>
      </c>
      <c r="E397" s="16">
        <v>-136909.37</v>
      </c>
      <c r="F397" s="16">
        <f t="shared" si="6"/>
        <v>-135949.83</v>
      </c>
    </row>
    <row r="398" spans="1:6" ht="25.5" hidden="1" outlineLevel="7">
      <c r="A398" s="17" t="s">
        <v>1106</v>
      </c>
      <c r="B398" s="17" t="s">
        <v>1415</v>
      </c>
      <c r="C398" s="18" t="s">
        <v>1416</v>
      </c>
      <c r="D398" s="19">
        <v>-959.54</v>
      </c>
      <c r="E398" s="19">
        <v>-136909.37</v>
      </c>
      <c r="F398" s="16">
        <f t="shared" si="6"/>
        <v>-135949.83</v>
      </c>
    </row>
    <row r="399" spans="1:6" ht="13.5">
      <c r="A399" s="6" t="s">
        <v>1423</v>
      </c>
      <c r="B399" s="7"/>
      <c r="C399" s="8"/>
      <c r="D399" s="9">
        <v>1036270868.7</v>
      </c>
      <c r="E399" s="12">
        <v>479013960.28</v>
      </c>
      <c r="F399" s="10">
        <f t="shared" si="6"/>
        <v>-557256908.4200001</v>
      </c>
    </row>
  </sheetData>
  <sheetProtection/>
  <mergeCells count="9">
    <mergeCell ref="A7:F7"/>
    <mergeCell ref="A8:F8"/>
    <mergeCell ref="A9:F9"/>
    <mergeCell ref="A1:F1"/>
    <mergeCell ref="A2:F2"/>
    <mergeCell ref="A3:F3"/>
    <mergeCell ref="A4:F4"/>
    <mergeCell ref="A5:F5"/>
    <mergeCell ref="A6:F6"/>
  </mergeCells>
  <printOptions/>
  <pageMargins left="0.5511811023622047" right="0.1968503937007874" top="0.1968503937007874" bottom="0.1968503937007874" header="0" footer="0"/>
  <pageSetup horizontalDpi="600" verticalDpi="600" orientation="landscape" paperSize="9" r:id="rId1"/>
  <ignoredErrors>
    <ignoredError sqref="A188:A205 A11:A187 A206:A216 A217:A234 A236:A238 A239:A240 A241:A249 A250:A266 A267:A282 A283:A296 A297:A308 A309:A322 A323:A339 A341:A352 A354:A366 A368:A373 A374:A387 A389:A398" numberStoredAsText="1"/>
  </ignoredErrors>
</worksheet>
</file>

<file path=xl/worksheets/sheet2.xml><?xml version="1.0" encoding="utf-8"?>
<worksheet xmlns="http://schemas.openxmlformats.org/spreadsheetml/2006/main" xmlns:r="http://schemas.openxmlformats.org/officeDocument/2006/relationships">
  <dimension ref="A1:J535"/>
  <sheetViews>
    <sheetView workbookViewId="0" topLeftCell="A1">
      <selection activeCell="A1" sqref="A1:IV16384"/>
    </sheetView>
  </sheetViews>
  <sheetFormatPr defaultColWidth="9.140625" defaultRowHeight="12.75"/>
  <cols>
    <col min="1" max="1" width="5.57421875" style="30" customWidth="1"/>
    <col min="2" max="2" width="7.7109375" style="30" customWidth="1"/>
    <col min="3" max="3" width="7.00390625" style="30" customWidth="1"/>
    <col min="4" max="4" width="8.8515625" style="30" customWidth="1"/>
    <col min="5" max="5" width="9.57421875" style="30" customWidth="1"/>
    <col min="6" max="6" width="93.28125" style="30" customWidth="1"/>
    <col min="7" max="7" width="7.00390625" style="30" customWidth="1"/>
    <col min="8" max="10" width="15.7109375" style="30" customWidth="1"/>
  </cols>
  <sheetData>
    <row r="1" spans="1:10" ht="61.5" customHeight="1">
      <c r="A1" s="29"/>
      <c r="C1" s="31"/>
      <c r="D1" s="31"/>
      <c r="E1" s="31"/>
      <c r="F1" s="31"/>
      <c r="G1" s="31"/>
      <c r="H1" s="32" t="s">
        <v>1226</v>
      </c>
      <c r="I1" s="33"/>
      <c r="J1" s="33"/>
    </row>
    <row r="2" spans="8:10" ht="12.75">
      <c r="H2" s="34"/>
      <c r="I2" s="34"/>
      <c r="J2" s="34"/>
    </row>
    <row r="3" spans="1:10" ht="15.75">
      <c r="A3" s="35" t="s">
        <v>1227</v>
      </c>
      <c r="B3" s="35"/>
      <c r="C3" s="35"/>
      <c r="D3" s="35"/>
      <c r="E3" s="35"/>
      <c r="F3" s="35"/>
      <c r="G3" s="35"/>
      <c r="H3" s="35"/>
      <c r="I3" s="35"/>
      <c r="J3" s="35"/>
    </row>
    <row r="4" spans="1:8" ht="12.75">
      <c r="A4" s="36"/>
      <c r="B4" s="36"/>
      <c r="C4" s="36"/>
      <c r="D4" s="36"/>
      <c r="E4" s="36"/>
      <c r="F4" s="36"/>
      <c r="G4" s="36"/>
      <c r="H4" s="36"/>
    </row>
    <row r="5" spans="2:10" ht="15.75">
      <c r="B5" s="37"/>
      <c r="C5" s="37"/>
      <c r="D5" s="37"/>
      <c r="E5" s="37"/>
      <c r="F5" s="37"/>
      <c r="G5" s="37"/>
      <c r="H5" s="37"/>
      <c r="I5" s="37"/>
      <c r="J5" s="38" t="s">
        <v>1228</v>
      </c>
    </row>
    <row r="6" spans="1:10" s="40" customFormat="1" ht="33.75">
      <c r="A6" s="39" t="s">
        <v>1229</v>
      </c>
      <c r="B6" s="39" t="s">
        <v>1230</v>
      </c>
      <c r="C6" s="39" t="s">
        <v>1231</v>
      </c>
      <c r="D6" s="39" t="s">
        <v>1232</v>
      </c>
      <c r="E6" s="39" t="s">
        <v>1233</v>
      </c>
      <c r="F6" s="39" t="s">
        <v>1234</v>
      </c>
      <c r="G6" s="39" t="s">
        <v>1235</v>
      </c>
      <c r="H6" s="39" t="s">
        <v>1236</v>
      </c>
      <c r="I6" s="39" t="s">
        <v>1237</v>
      </c>
      <c r="J6" s="39"/>
    </row>
    <row r="7" spans="1:10" ht="12.75">
      <c r="A7" s="41" t="s">
        <v>1238</v>
      </c>
      <c r="B7" s="41" t="s">
        <v>1239</v>
      </c>
      <c r="C7" s="41" t="s">
        <v>1240</v>
      </c>
      <c r="D7" s="41" t="s">
        <v>1241</v>
      </c>
      <c r="E7" s="41" t="s">
        <v>1242</v>
      </c>
      <c r="F7" s="41" t="s">
        <v>1243</v>
      </c>
      <c r="G7" s="41" t="s">
        <v>1244</v>
      </c>
      <c r="H7" s="41" t="s">
        <v>1245</v>
      </c>
      <c r="I7" s="41" t="s">
        <v>1245</v>
      </c>
      <c r="J7" s="41" t="s">
        <v>1245</v>
      </c>
    </row>
    <row r="8" spans="1:10" ht="12.75">
      <c r="A8" s="42" t="s">
        <v>1239</v>
      </c>
      <c r="B8" s="42" t="s">
        <v>945</v>
      </c>
      <c r="C8" s="42"/>
      <c r="D8" s="42"/>
      <c r="E8" s="42"/>
      <c r="F8" s="43" t="s">
        <v>1246</v>
      </c>
      <c r="G8" s="42"/>
      <c r="H8" s="44">
        <v>48222090.11</v>
      </c>
      <c r="I8" s="44">
        <f>I9+I50+I53+I61</f>
        <v>19089073.77</v>
      </c>
      <c r="J8" s="44">
        <f>H8-I8</f>
        <v>29133016.34</v>
      </c>
    </row>
    <row r="9" spans="1:10" ht="12.75">
      <c r="A9" s="42" t="s">
        <v>1240</v>
      </c>
      <c r="B9" s="42" t="s">
        <v>945</v>
      </c>
      <c r="C9" s="42" t="s">
        <v>1247</v>
      </c>
      <c r="D9" s="42"/>
      <c r="E9" s="42"/>
      <c r="F9" s="43"/>
      <c r="G9" s="42"/>
      <c r="H9" s="44">
        <v>29514290.11</v>
      </c>
      <c r="I9" s="44">
        <f>I10+I13+I25+I27</f>
        <v>11417131.65</v>
      </c>
      <c r="J9" s="44">
        <f aca="true" t="shared" si="0" ref="J9:J72">H9-I9</f>
        <v>18097158.46</v>
      </c>
    </row>
    <row r="10" spans="1:10" ht="12.75">
      <c r="A10" s="42" t="s">
        <v>1241</v>
      </c>
      <c r="B10" s="42" t="s">
        <v>945</v>
      </c>
      <c r="C10" s="42" t="s">
        <v>1247</v>
      </c>
      <c r="D10" s="42" t="s">
        <v>1248</v>
      </c>
      <c r="E10" s="42"/>
      <c r="F10" s="43"/>
      <c r="G10" s="42"/>
      <c r="H10" s="44">
        <v>1127100</v>
      </c>
      <c r="I10" s="44">
        <f>SUM(I11:I12)</f>
        <v>499636.6</v>
      </c>
      <c r="J10" s="44">
        <f t="shared" si="0"/>
        <v>627463.4</v>
      </c>
    </row>
    <row r="11" spans="1:10" ht="22.5">
      <c r="A11" s="45" t="s">
        <v>1242</v>
      </c>
      <c r="B11" s="45" t="s">
        <v>945</v>
      </c>
      <c r="C11" s="45" t="s">
        <v>1247</v>
      </c>
      <c r="D11" s="45" t="s">
        <v>1248</v>
      </c>
      <c r="E11" s="45" t="s">
        <v>1249</v>
      </c>
      <c r="F11" s="46" t="s">
        <v>1250</v>
      </c>
      <c r="G11" s="45" t="s">
        <v>1251</v>
      </c>
      <c r="H11" s="47">
        <v>865668.2</v>
      </c>
      <c r="I11" s="47">
        <v>390704</v>
      </c>
      <c r="J11" s="47">
        <f t="shared" si="0"/>
        <v>474964.19999999995</v>
      </c>
    </row>
    <row r="12" spans="1:10" ht="22.5">
      <c r="A12" s="45" t="s">
        <v>1243</v>
      </c>
      <c r="B12" s="45" t="s">
        <v>945</v>
      </c>
      <c r="C12" s="45" t="s">
        <v>1247</v>
      </c>
      <c r="D12" s="45" t="s">
        <v>1248</v>
      </c>
      <c r="E12" s="45" t="s">
        <v>1249</v>
      </c>
      <c r="F12" s="46" t="s">
        <v>1250</v>
      </c>
      <c r="G12" s="45" t="s">
        <v>1252</v>
      </c>
      <c r="H12" s="47">
        <v>261431.8</v>
      </c>
      <c r="I12" s="47">
        <v>108932.6</v>
      </c>
      <c r="J12" s="47">
        <f t="shared" si="0"/>
        <v>152499.19999999998</v>
      </c>
    </row>
    <row r="13" spans="1:10" ht="12.75">
      <c r="A13" s="42" t="s">
        <v>1244</v>
      </c>
      <c r="B13" s="42" t="s">
        <v>945</v>
      </c>
      <c r="C13" s="42" t="s">
        <v>1247</v>
      </c>
      <c r="D13" s="42" t="s">
        <v>1253</v>
      </c>
      <c r="E13" s="42"/>
      <c r="F13" s="43"/>
      <c r="G13" s="42"/>
      <c r="H13" s="44">
        <v>20349811</v>
      </c>
      <c r="I13" s="44">
        <f>SUM(I14:I24)</f>
        <v>9117043.370000001</v>
      </c>
      <c r="J13" s="44">
        <f t="shared" si="0"/>
        <v>11232767.629999999</v>
      </c>
    </row>
    <row r="14" spans="1:10" ht="33.75">
      <c r="A14" s="45" t="s">
        <v>1245</v>
      </c>
      <c r="B14" s="45" t="s">
        <v>945</v>
      </c>
      <c r="C14" s="45" t="s">
        <v>1247</v>
      </c>
      <c r="D14" s="45" t="s">
        <v>1253</v>
      </c>
      <c r="E14" s="45" t="s">
        <v>1254</v>
      </c>
      <c r="F14" s="48" t="s">
        <v>1255</v>
      </c>
      <c r="G14" s="45" t="s">
        <v>1251</v>
      </c>
      <c r="H14" s="47">
        <v>327726.57</v>
      </c>
      <c r="I14" s="47">
        <v>142200</v>
      </c>
      <c r="J14" s="47">
        <f t="shared" si="0"/>
        <v>185526.57</v>
      </c>
    </row>
    <row r="15" spans="1:10" ht="33.75">
      <c r="A15" s="45" t="s">
        <v>1256</v>
      </c>
      <c r="B15" s="45" t="s">
        <v>945</v>
      </c>
      <c r="C15" s="45" t="s">
        <v>1247</v>
      </c>
      <c r="D15" s="45" t="s">
        <v>1253</v>
      </c>
      <c r="E15" s="45" t="s">
        <v>1254</v>
      </c>
      <c r="F15" s="48" t="s">
        <v>1255</v>
      </c>
      <c r="G15" s="45" t="s">
        <v>1252</v>
      </c>
      <c r="H15" s="47">
        <v>98973.43</v>
      </c>
      <c r="I15" s="47">
        <v>42944.4</v>
      </c>
      <c r="J15" s="47">
        <f t="shared" si="0"/>
        <v>56029.02999999999</v>
      </c>
    </row>
    <row r="16" spans="1:10" ht="33.75">
      <c r="A16" s="45" t="s">
        <v>1257</v>
      </c>
      <c r="B16" s="45" t="s">
        <v>945</v>
      </c>
      <c r="C16" s="45" t="s">
        <v>1247</v>
      </c>
      <c r="D16" s="45" t="s">
        <v>1253</v>
      </c>
      <c r="E16" s="45" t="s">
        <v>1258</v>
      </c>
      <c r="F16" s="48" t="s">
        <v>1259</v>
      </c>
      <c r="G16" s="45" t="s">
        <v>1251</v>
      </c>
      <c r="H16" s="47">
        <v>63936</v>
      </c>
      <c r="I16" s="47">
        <v>26640</v>
      </c>
      <c r="J16" s="47">
        <f t="shared" si="0"/>
        <v>37296</v>
      </c>
    </row>
    <row r="17" spans="1:10" ht="33.75">
      <c r="A17" s="45" t="s">
        <v>1260</v>
      </c>
      <c r="B17" s="45" t="s">
        <v>945</v>
      </c>
      <c r="C17" s="45" t="s">
        <v>1247</v>
      </c>
      <c r="D17" s="45" t="s">
        <v>1253</v>
      </c>
      <c r="E17" s="45" t="s">
        <v>1258</v>
      </c>
      <c r="F17" s="48" t="s">
        <v>1259</v>
      </c>
      <c r="G17" s="45" t="s">
        <v>1252</v>
      </c>
      <c r="H17" s="47">
        <v>19308.67</v>
      </c>
      <c r="I17" s="47">
        <v>8045.27</v>
      </c>
      <c r="J17" s="47">
        <f t="shared" si="0"/>
        <v>11263.399999999998</v>
      </c>
    </row>
    <row r="18" spans="1:10" ht="22.5">
      <c r="A18" s="45" t="s">
        <v>1261</v>
      </c>
      <c r="B18" s="45" t="s">
        <v>945</v>
      </c>
      <c r="C18" s="45" t="s">
        <v>1247</v>
      </c>
      <c r="D18" s="45" t="s">
        <v>1253</v>
      </c>
      <c r="E18" s="45" t="s">
        <v>1262</v>
      </c>
      <c r="F18" s="46" t="s">
        <v>1263</v>
      </c>
      <c r="G18" s="45" t="s">
        <v>1251</v>
      </c>
      <c r="H18" s="47">
        <v>8071121.35</v>
      </c>
      <c r="I18" s="47">
        <v>3511736.98</v>
      </c>
      <c r="J18" s="47">
        <f t="shared" si="0"/>
        <v>4559384.369999999</v>
      </c>
    </row>
    <row r="19" spans="1:10" ht="22.5">
      <c r="A19" s="45" t="s">
        <v>1264</v>
      </c>
      <c r="B19" s="45" t="s">
        <v>945</v>
      </c>
      <c r="C19" s="45" t="s">
        <v>1247</v>
      </c>
      <c r="D19" s="45" t="s">
        <v>1253</v>
      </c>
      <c r="E19" s="45" t="s">
        <v>1262</v>
      </c>
      <c r="F19" s="46" t="s">
        <v>1263</v>
      </c>
      <c r="G19" s="45" t="s">
        <v>1265</v>
      </c>
      <c r="H19" s="47">
        <v>200000</v>
      </c>
      <c r="I19" s="47">
        <v>95703</v>
      </c>
      <c r="J19" s="47">
        <f t="shared" si="0"/>
        <v>104297</v>
      </c>
    </row>
    <row r="20" spans="1:10" ht="22.5">
      <c r="A20" s="45" t="s">
        <v>1266</v>
      </c>
      <c r="B20" s="45" t="s">
        <v>945</v>
      </c>
      <c r="C20" s="45" t="s">
        <v>1247</v>
      </c>
      <c r="D20" s="45" t="s">
        <v>1253</v>
      </c>
      <c r="E20" s="45" t="s">
        <v>1262</v>
      </c>
      <c r="F20" s="46" t="s">
        <v>1263</v>
      </c>
      <c r="G20" s="45" t="s">
        <v>1252</v>
      </c>
      <c r="H20" s="47">
        <v>2437478.65</v>
      </c>
      <c r="I20" s="47">
        <v>1046162.89</v>
      </c>
      <c r="J20" s="47">
        <f t="shared" si="0"/>
        <v>1391315.7599999998</v>
      </c>
    </row>
    <row r="21" spans="1:10" ht="22.5">
      <c r="A21" s="45" t="s">
        <v>1267</v>
      </c>
      <c r="B21" s="45" t="s">
        <v>945</v>
      </c>
      <c r="C21" s="45" t="s">
        <v>1247</v>
      </c>
      <c r="D21" s="45" t="s">
        <v>1253</v>
      </c>
      <c r="E21" s="45" t="s">
        <v>1262</v>
      </c>
      <c r="F21" s="46" t="s">
        <v>1263</v>
      </c>
      <c r="G21" s="45" t="s">
        <v>1268</v>
      </c>
      <c r="H21" s="47">
        <v>6256588</v>
      </c>
      <c r="I21" s="47">
        <v>2822089.36</v>
      </c>
      <c r="J21" s="47">
        <f t="shared" si="0"/>
        <v>3434498.64</v>
      </c>
    </row>
    <row r="22" spans="1:10" ht="22.5">
      <c r="A22" s="45" t="s">
        <v>1269</v>
      </c>
      <c r="B22" s="45" t="s">
        <v>945</v>
      </c>
      <c r="C22" s="45" t="s">
        <v>1247</v>
      </c>
      <c r="D22" s="45" t="s">
        <v>1253</v>
      </c>
      <c r="E22" s="45" t="s">
        <v>1262</v>
      </c>
      <c r="F22" s="46" t="s">
        <v>1263</v>
      </c>
      <c r="G22" s="45" t="s">
        <v>1270</v>
      </c>
      <c r="H22" s="47">
        <v>48803</v>
      </c>
      <c r="I22" s="47">
        <v>26435</v>
      </c>
      <c r="J22" s="47">
        <f t="shared" si="0"/>
        <v>22368</v>
      </c>
    </row>
    <row r="23" spans="1:10" ht="22.5">
      <c r="A23" s="45" t="s">
        <v>1271</v>
      </c>
      <c r="B23" s="45" t="s">
        <v>945</v>
      </c>
      <c r="C23" s="45" t="s">
        <v>1247</v>
      </c>
      <c r="D23" s="45" t="s">
        <v>1253</v>
      </c>
      <c r="E23" s="45" t="s">
        <v>1272</v>
      </c>
      <c r="F23" s="46" t="s">
        <v>1263</v>
      </c>
      <c r="G23" s="45" t="s">
        <v>1251</v>
      </c>
      <c r="H23" s="47">
        <v>2170411.16</v>
      </c>
      <c r="I23" s="47">
        <v>1093086.47</v>
      </c>
      <c r="J23" s="47">
        <f t="shared" si="0"/>
        <v>1077324.6900000002</v>
      </c>
    </row>
    <row r="24" spans="1:10" ht="22.5">
      <c r="A24" s="45" t="s">
        <v>1273</v>
      </c>
      <c r="B24" s="45" t="s">
        <v>945</v>
      </c>
      <c r="C24" s="45" t="s">
        <v>1247</v>
      </c>
      <c r="D24" s="45" t="s">
        <v>1253</v>
      </c>
      <c r="E24" s="45" t="s">
        <v>1272</v>
      </c>
      <c r="F24" s="46" t="s">
        <v>1263</v>
      </c>
      <c r="G24" s="45" t="s">
        <v>1252</v>
      </c>
      <c r="H24" s="47">
        <v>655464.17</v>
      </c>
      <c r="I24" s="47">
        <v>302000</v>
      </c>
      <c r="J24" s="47">
        <f t="shared" si="0"/>
        <v>353464.17000000004</v>
      </c>
    </row>
    <row r="25" spans="1:10" ht="12.75">
      <c r="A25" s="42" t="s">
        <v>1274</v>
      </c>
      <c r="B25" s="42" t="s">
        <v>945</v>
      </c>
      <c r="C25" s="42" t="s">
        <v>1247</v>
      </c>
      <c r="D25" s="42" t="s">
        <v>1260</v>
      </c>
      <c r="E25" s="42"/>
      <c r="F25" s="43"/>
      <c r="G25" s="42"/>
      <c r="H25" s="44">
        <v>5137463.92</v>
      </c>
      <c r="I25" s="44">
        <f>SUM(I26)</f>
        <v>0</v>
      </c>
      <c r="J25" s="44">
        <f t="shared" si="0"/>
        <v>5137463.92</v>
      </c>
    </row>
    <row r="26" spans="1:10" ht="22.5">
      <c r="A26" s="45" t="s">
        <v>1275</v>
      </c>
      <c r="B26" s="45" t="s">
        <v>945</v>
      </c>
      <c r="C26" s="45" t="s">
        <v>1247</v>
      </c>
      <c r="D26" s="45" t="s">
        <v>1260</v>
      </c>
      <c r="E26" s="45" t="s">
        <v>1276</v>
      </c>
      <c r="F26" s="46" t="s">
        <v>1277</v>
      </c>
      <c r="G26" s="45" t="s">
        <v>1278</v>
      </c>
      <c r="H26" s="47">
        <v>5137463.92</v>
      </c>
      <c r="I26" s="47">
        <v>0</v>
      </c>
      <c r="J26" s="47">
        <f t="shared" si="0"/>
        <v>5137463.92</v>
      </c>
    </row>
    <row r="27" spans="1:10" ht="12.75">
      <c r="A27" s="42" t="s">
        <v>1279</v>
      </c>
      <c r="B27" s="42" t="s">
        <v>945</v>
      </c>
      <c r="C27" s="42" t="s">
        <v>1247</v>
      </c>
      <c r="D27" s="42" t="s">
        <v>1264</v>
      </c>
      <c r="E27" s="42"/>
      <c r="F27" s="43"/>
      <c r="G27" s="42"/>
      <c r="H27" s="44">
        <v>2899915.19</v>
      </c>
      <c r="I27" s="44">
        <f>SUM(I28:I49)</f>
        <v>1800451.68</v>
      </c>
      <c r="J27" s="44">
        <f t="shared" si="0"/>
        <v>1099463.51</v>
      </c>
    </row>
    <row r="28" spans="1:10" ht="33.75">
      <c r="A28" s="45" t="s">
        <v>1280</v>
      </c>
      <c r="B28" s="45" t="s">
        <v>945</v>
      </c>
      <c r="C28" s="45" t="s">
        <v>1247</v>
      </c>
      <c r="D28" s="45" t="s">
        <v>1264</v>
      </c>
      <c r="E28" s="45" t="s">
        <v>1281</v>
      </c>
      <c r="F28" s="48" t="s">
        <v>1282</v>
      </c>
      <c r="G28" s="45" t="s">
        <v>1268</v>
      </c>
      <c r="H28" s="47">
        <v>125000</v>
      </c>
      <c r="I28" s="47">
        <v>44071.5</v>
      </c>
      <c r="J28" s="47">
        <f t="shared" si="0"/>
        <v>80928.5</v>
      </c>
    </row>
    <row r="29" spans="1:10" ht="22.5">
      <c r="A29" s="45" t="s">
        <v>1283</v>
      </c>
      <c r="B29" s="45" t="s">
        <v>945</v>
      </c>
      <c r="C29" s="45" t="s">
        <v>1247</v>
      </c>
      <c r="D29" s="45" t="s">
        <v>1264</v>
      </c>
      <c r="E29" s="45" t="s">
        <v>1284</v>
      </c>
      <c r="F29" s="46" t="s">
        <v>1285</v>
      </c>
      <c r="G29" s="45" t="s">
        <v>1268</v>
      </c>
      <c r="H29" s="47">
        <v>215000</v>
      </c>
      <c r="I29" s="47">
        <v>198912</v>
      </c>
      <c r="J29" s="47">
        <f t="shared" si="0"/>
        <v>16088</v>
      </c>
    </row>
    <row r="30" spans="1:10" ht="22.5">
      <c r="A30" s="45" t="s">
        <v>1286</v>
      </c>
      <c r="B30" s="45" t="s">
        <v>945</v>
      </c>
      <c r="C30" s="45" t="s">
        <v>1247</v>
      </c>
      <c r="D30" s="45" t="s">
        <v>1264</v>
      </c>
      <c r="E30" s="45" t="s">
        <v>1287</v>
      </c>
      <c r="F30" s="46" t="s">
        <v>1288</v>
      </c>
      <c r="G30" s="45" t="s">
        <v>1251</v>
      </c>
      <c r="H30" s="47">
        <v>123294.2</v>
      </c>
      <c r="I30" s="47">
        <v>58490.78</v>
      </c>
      <c r="J30" s="47">
        <f t="shared" si="0"/>
        <v>64803.42</v>
      </c>
    </row>
    <row r="31" spans="1:10" ht="22.5">
      <c r="A31" s="45" t="s">
        <v>1289</v>
      </c>
      <c r="B31" s="45" t="s">
        <v>945</v>
      </c>
      <c r="C31" s="45" t="s">
        <v>1247</v>
      </c>
      <c r="D31" s="45" t="s">
        <v>1264</v>
      </c>
      <c r="E31" s="45" t="s">
        <v>1287</v>
      </c>
      <c r="F31" s="46" t="s">
        <v>1288</v>
      </c>
      <c r="G31" s="45" t="s">
        <v>1252</v>
      </c>
      <c r="H31" s="47">
        <v>37234.8</v>
      </c>
      <c r="I31" s="47">
        <v>17664.22</v>
      </c>
      <c r="J31" s="47">
        <f t="shared" si="0"/>
        <v>19570.58</v>
      </c>
    </row>
    <row r="32" spans="1:10" ht="22.5">
      <c r="A32" s="45" t="s">
        <v>1290</v>
      </c>
      <c r="B32" s="45" t="s">
        <v>945</v>
      </c>
      <c r="C32" s="45" t="s">
        <v>1247</v>
      </c>
      <c r="D32" s="45" t="s">
        <v>1264</v>
      </c>
      <c r="E32" s="45" t="s">
        <v>1287</v>
      </c>
      <c r="F32" s="46" t="s">
        <v>1288</v>
      </c>
      <c r="G32" s="45" t="s">
        <v>1268</v>
      </c>
      <c r="H32" s="47">
        <v>55871</v>
      </c>
      <c r="I32" s="47">
        <v>0</v>
      </c>
      <c r="J32" s="47">
        <f t="shared" si="0"/>
        <v>55871</v>
      </c>
    </row>
    <row r="33" spans="1:10" ht="22.5">
      <c r="A33" s="45" t="s">
        <v>1291</v>
      </c>
      <c r="B33" s="45" t="s">
        <v>945</v>
      </c>
      <c r="C33" s="45" t="s">
        <v>1247</v>
      </c>
      <c r="D33" s="45" t="s">
        <v>1264</v>
      </c>
      <c r="E33" s="45" t="s">
        <v>1292</v>
      </c>
      <c r="F33" s="46" t="s">
        <v>1293</v>
      </c>
      <c r="G33" s="45" t="s">
        <v>1251</v>
      </c>
      <c r="H33" s="47">
        <v>325033.8</v>
      </c>
      <c r="I33" s="47">
        <v>163562.95</v>
      </c>
      <c r="J33" s="47">
        <f t="shared" si="0"/>
        <v>161470.84999999998</v>
      </c>
    </row>
    <row r="34" spans="1:10" ht="22.5">
      <c r="A34" s="45" t="s">
        <v>1294</v>
      </c>
      <c r="B34" s="45" t="s">
        <v>945</v>
      </c>
      <c r="C34" s="45" t="s">
        <v>1247</v>
      </c>
      <c r="D34" s="45" t="s">
        <v>1264</v>
      </c>
      <c r="E34" s="45" t="s">
        <v>1292</v>
      </c>
      <c r="F34" s="46" t="s">
        <v>1293</v>
      </c>
      <c r="G34" s="45" t="s">
        <v>1252</v>
      </c>
      <c r="H34" s="47">
        <v>98160.2</v>
      </c>
      <c r="I34" s="47">
        <v>49276.88</v>
      </c>
      <c r="J34" s="47">
        <f t="shared" si="0"/>
        <v>48883.32</v>
      </c>
    </row>
    <row r="35" spans="1:10" ht="22.5">
      <c r="A35" s="45" t="s">
        <v>1295</v>
      </c>
      <c r="B35" s="45" t="s">
        <v>945</v>
      </c>
      <c r="C35" s="45" t="s">
        <v>1247</v>
      </c>
      <c r="D35" s="45" t="s">
        <v>1264</v>
      </c>
      <c r="E35" s="45" t="s">
        <v>1292</v>
      </c>
      <c r="F35" s="46" t="s">
        <v>1293</v>
      </c>
      <c r="G35" s="45" t="s">
        <v>1268</v>
      </c>
      <c r="H35" s="47">
        <v>27606</v>
      </c>
      <c r="I35" s="47">
        <v>23000</v>
      </c>
      <c r="J35" s="47">
        <f t="shared" si="0"/>
        <v>4606</v>
      </c>
    </row>
    <row r="36" spans="1:10" ht="22.5">
      <c r="A36" s="45" t="s">
        <v>1296</v>
      </c>
      <c r="B36" s="45" t="s">
        <v>945</v>
      </c>
      <c r="C36" s="45" t="s">
        <v>1247</v>
      </c>
      <c r="D36" s="45" t="s">
        <v>1264</v>
      </c>
      <c r="E36" s="45" t="s">
        <v>1297</v>
      </c>
      <c r="F36" s="46" t="s">
        <v>1298</v>
      </c>
      <c r="G36" s="45" t="s">
        <v>1251</v>
      </c>
      <c r="H36" s="47">
        <v>650067.6</v>
      </c>
      <c r="I36" s="47">
        <v>299196.3</v>
      </c>
      <c r="J36" s="47">
        <f t="shared" si="0"/>
        <v>350871.3</v>
      </c>
    </row>
    <row r="37" spans="1:10" ht="22.5">
      <c r="A37" s="45" t="s">
        <v>1299</v>
      </c>
      <c r="B37" s="45" t="s">
        <v>945</v>
      </c>
      <c r="C37" s="45" t="s">
        <v>1247</v>
      </c>
      <c r="D37" s="45" t="s">
        <v>1264</v>
      </c>
      <c r="E37" s="45" t="s">
        <v>1297</v>
      </c>
      <c r="F37" s="46" t="s">
        <v>1298</v>
      </c>
      <c r="G37" s="45" t="s">
        <v>1252</v>
      </c>
      <c r="H37" s="47">
        <v>196320.4</v>
      </c>
      <c r="I37" s="47">
        <v>90421.86</v>
      </c>
      <c r="J37" s="47">
        <f t="shared" si="0"/>
        <v>105898.54</v>
      </c>
    </row>
    <row r="38" spans="1:10" ht="22.5">
      <c r="A38" s="45" t="s">
        <v>1300</v>
      </c>
      <c r="B38" s="45" t="s">
        <v>945</v>
      </c>
      <c r="C38" s="45" t="s">
        <v>1247</v>
      </c>
      <c r="D38" s="45" t="s">
        <v>1264</v>
      </c>
      <c r="E38" s="45" t="s">
        <v>1297</v>
      </c>
      <c r="F38" s="46" t="s">
        <v>1298</v>
      </c>
      <c r="G38" s="45" t="s">
        <v>1268</v>
      </c>
      <c r="H38" s="47">
        <v>69012</v>
      </c>
      <c r="I38" s="47">
        <v>39000</v>
      </c>
      <c r="J38" s="47">
        <f t="shared" si="0"/>
        <v>30012</v>
      </c>
    </row>
    <row r="39" spans="1:10" ht="22.5">
      <c r="A39" s="45" t="s">
        <v>1301</v>
      </c>
      <c r="B39" s="45" t="s">
        <v>945</v>
      </c>
      <c r="C39" s="45" t="s">
        <v>1247</v>
      </c>
      <c r="D39" s="45" t="s">
        <v>1264</v>
      </c>
      <c r="E39" s="45" t="s">
        <v>1262</v>
      </c>
      <c r="F39" s="46" t="s">
        <v>1263</v>
      </c>
      <c r="G39" s="45" t="s">
        <v>1268</v>
      </c>
      <c r="H39" s="47">
        <v>200000</v>
      </c>
      <c r="I39" s="47">
        <v>69540</v>
      </c>
      <c r="J39" s="47">
        <f t="shared" si="0"/>
        <v>130460</v>
      </c>
    </row>
    <row r="40" spans="1:10" ht="22.5">
      <c r="A40" s="45" t="s">
        <v>1302</v>
      </c>
      <c r="B40" s="45" t="s">
        <v>945</v>
      </c>
      <c r="C40" s="45" t="s">
        <v>1247</v>
      </c>
      <c r="D40" s="45" t="s">
        <v>1264</v>
      </c>
      <c r="E40" s="45" t="s">
        <v>1262</v>
      </c>
      <c r="F40" s="46" t="s">
        <v>1263</v>
      </c>
      <c r="G40" s="45" t="s">
        <v>1303</v>
      </c>
      <c r="H40" s="47">
        <v>115921.27</v>
      </c>
      <c r="I40" s="47">
        <v>93912</v>
      </c>
      <c r="J40" s="47">
        <f t="shared" si="0"/>
        <v>22009.270000000004</v>
      </c>
    </row>
    <row r="41" spans="1:10" ht="12.75">
      <c r="A41" s="45" t="s">
        <v>1304</v>
      </c>
      <c r="B41" s="45" t="s">
        <v>945</v>
      </c>
      <c r="C41" s="45" t="s">
        <v>1247</v>
      </c>
      <c r="D41" s="45" t="s">
        <v>1264</v>
      </c>
      <c r="E41" s="45" t="s">
        <v>1305</v>
      </c>
      <c r="F41" s="46" t="s">
        <v>1306</v>
      </c>
      <c r="G41" s="45" t="s">
        <v>1268</v>
      </c>
      <c r="H41" s="47">
        <v>8849.79</v>
      </c>
      <c r="I41" s="47">
        <v>8849.79</v>
      </c>
      <c r="J41" s="47">
        <f t="shared" si="0"/>
        <v>0</v>
      </c>
    </row>
    <row r="42" spans="1:10" ht="12.75">
      <c r="A42" s="45" t="s">
        <v>1307</v>
      </c>
      <c r="B42" s="45" t="s">
        <v>945</v>
      </c>
      <c r="C42" s="45" t="s">
        <v>1247</v>
      </c>
      <c r="D42" s="45" t="s">
        <v>1264</v>
      </c>
      <c r="E42" s="45" t="s">
        <v>1305</v>
      </c>
      <c r="F42" s="46" t="s">
        <v>1306</v>
      </c>
      <c r="G42" s="45" t="s">
        <v>1308</v>
      </c>
      <c r="H42" s="47">
        <v>4000</v>
      </c>
      <c r="I42" s="47">
        <v>4000</v>
      </c>
      <c r="J42" s="47">
        <f t="shared" si="0"/>
        <v>0</v>
      </c>
    </row>
    <row r="43" spans="1:10" ht="12.75">
      <c r="A43" s="45" t="s">
        <v>1309</v>
      </c>
      <c r="B43" s="45" t="s">
        <v>945</v>
      </c>
      <c r="C43" s="45" t="s">
        <v>1247</v>
      </c>
      <c r="D43" s="45" t="s">
        <v>1264</v>
      </c>
      <c r="E43" s="45" t="s">
        <v>1310</v>
      </c>
      <c r="F43" s="46" t="s">
        <v>1311</v>
      </c>
      <c r="G43" s="45" t="s">
        <v>1308</v>
      </c>
      <c r="H43" s="47">
        <v>7466.6</v>
      </c>
      <c r="I43" s="47">
        <v>7466.6</v>
      </c>
      <c r="J43" s="47">
        <f t="shared" si="0"/>
        <v>0</v>
      </c>
    </row>
    <row r="44" spans="1:10" ht="12.75">
      <c r="A44" s="45" t="s">
        <v>1312</v>
      </c>
      <c r="B44" s="45" t="s">
        <v>945</v>
      </c>
      <c r="C44" s="45" t="s">
        <v>1247</v>
      </c>
      <c r="D44" s="45" t="s">
        <v>1264</v>
      </c>
      <c r="E44" s="45" t="s">
        <v>1313</v>
      </c>
      <c r="F44" s="46" t="s">
        <v>1314</v>
      </c>
      <c r="G44" s="45" t="s">
        <v>1303</v>
      </c>
      <c r="H44" s="47">
        <v>625000</v>
      </c>
      <c r="I44" s="47">
        <v>625000</v>
      </c>
      <c r="J44" s="47">
        <f t="shared" si="0"/>
        <v>0</v>
      </c>
    </row>
    <row r="45" spans="1:10" ht="12.75">
      <c r="A45" s="45" t="s">
        <v>1315</v>
      </c>
      <c r="B45" s="45" t="s">
        <v>945</v>
      </c>
      <c r="C45" s="45" t="s">
        <v>1247</v>
      </c>
      <c r="D45" s="45" t="s">
        <v>1264</v>
      </c>
      <c r="E45" s="45" t="s">
        <v>1316</v>
      </c>
      <c r="F45" s="46" t="s">
        <v>1317</v>
      </c>
      <c r="G45" s="45" t="s">
        <v>1308</v>
      </c>
      <c r="H45" s="47">
        <v>8086.8</v>
      </c>
      <c r="I45" s="47">
        <v>8086.8</v>
      </c>
      <c r="J45" s="47">
        <f t="shared" si="0"/>
        <v>0</v>
      </c>
    </row>
    <row r="46" spans="1:10" ht="12.75">
      <c r="A46" s="45" t="s">
        <v>1318</v>
      </c>
      <c r="B46" s="45" t="s">
        <v>945</v>
      </c>
      <c r="C46" s="45" t="s">
        <v>1247</v>
      </c>
      <c r="D46" s="45" t="s">
        <v>1264</v>
      </c>
      <c r="E46" s="45" t="s">
        <v>1319</v>
      </c>
      <c r="F46" s="46" t="s">
        <v>1320</v>
      </c>
      <c r="G46" s="45" t="s">
        <v>1268</v>
      </c>
      <c r="H46" s="47">
        <v>2152.17</v>
      </c>
      <c r="I46" s="47">
        <v>0</v>
      </c>
      <c r="J46" s="47">
        <f t="shared" si="0"/>
        <v>2152.17</v>
      </c>
    </row>
    <row r="47" spans="1:10" ht="12.75">
      <c r="A47" s="45" t="s">
        <v>1321</v>
      </c>
      <c r="B47" s="45" t="s">
        <v>945</v>
      </c>
      <c r="C47" s="45" t="s">
        <v>1247</v>
      </c>
      <c r="D47" s="45" t="s">
        <v>1264</v>
      </c>
      <c r="E47" s="45" t="s">
        <v>1319</v>
      </c>
      <c r="F47" s="46" t="s">
        <v>1320</v>
      </c>
      <c r="G47" s="45" t="s">
        <v>1308</v>
      </c>
      <c r="H47" s="47">
        <v>2000</v>
      </c>
      <c r="I47" s="47">
        <v>0</v>
      </c>
      <c r="J47" s="47">
        <f t="shared" si="0"/>
        <v>2000</v>
      </c>
    </row>
    <row r="48" spans="1:10" ht="12.75">
      <c r="A48" s="45" t="s">
        <v>1322</v>
      </c>
      <c r="B48" s="45" t="s">
        <v>945</v>
      </c>
      <c r="C48" s="45" t="s">
        <v>1247</v>
      </c>
      <c r="D48" s="45" t="s">
        <v>1264</v>
      </c>
      <c r="E48" s="45" t="s">
        <v>1323</v>
      </c>
      <c r="F48" s="46" t="s">
        <v>1324</v>
      </c>
      <c r="G48" s="45" t="s">
        <v>1268</v>
      </c>
      <c r="H48" s="47">
        <v>2838.56</v>
      </c>
      <c r="I48" s="47">
        <v>0</v>
      </c>
      <c r="J48" s="47">
        <f t="shared" si="0"/>
        <v>2838.56</v>
      </c>
    </row>
    <row r="49" spans="1:10" ht="12.75">
      <c r="A49" s="45" t="s">
        <v>1325</v>
      </c>
      <c r="B49" s="45" t="s">
        <v>945</v>
      </c>
      <c r="C49" s="45" t="s">
        <v>1247</v>
      </c>
      <c r="D49" s="45" t="s">
        <v>1264</v>
      </c>
      <c r="E49" s="45" t="s">
        <v>1323</v>
      </c>
      <c r="F49" s="46" t="s">
        <v>1324</v>
      </c>
      <c r="G49" s="45" t="s">
        <v>1308</v>
      </c>
      <c r="H49" s="47">
        <v>1000</v>
      </c>
      <c r="I49" s="47">
        <v>0</v>
      </c>
      <c r="J49" s="47">
        <f t="shared" si="0"/>
        <v>1000</v>
      </c>
    </row>
    <row r="50" spans="1:10" ht="12.75">
      <c r="A50" s="42" t="s">
        <v>1326</v>
      </c>
      <c r="B50" s="42" t="s">
        <v>945</v>
      </c>
      <c r="C50" s="42" t="s">
        <v>1327</v>
      </c>
      <c r="D50" s="42"/>
      <c r="E50" s="42"/>
      <c r="F50" s="43"/>
      <c r="G50" s="42"/>
      <c r="H50" s="44">
        <v>1391300</v>
      </c>
      <c r="I50" s="44">
        <f>SUM(I51)</f>
        <v>575563.68</v>
      </c>
      <c r="J50" s="44">
        <f t="shared" si="0"/>
        <v>815736.32</v>
      </c>
    </row>
    <row r="51" spans="1:10" ht="12.75">
      <c r="A51" s="42" t="s">
        <v>1328</v>
      </c>
      <c r="B51" s="42" t="s">
        <v>945</v>
      </c>
      <c r="C51" s="42" t="s">
        <v>1327</v>
      </c>
      <c r="D51" s="42" t="s">
        <v>1329</v>
      </c>
      <c r="E51" s="42"/>
      <c r="F51" s="43"/>
      <c r="G51" s="42"/>
      <c r="H51" s="44">
        <v>1391300</v>
      </c>
      <c r="I51" s="44">
        <f>SUM(I52)</f>
        <v>575563.68</v>
      </c>
      <c r="J51" s="44">
        <f t="shared" si="0"/>
        <v>815736.32</v>
      </c>
    </row>
    <row r="52" spans="1:10" ht="22.5">
      <c r="A52" s="45" t="s">
        <v>1330</v>
      </c>
      <c r="B52" s="45" t="s">
        <v>945</v>
      </c>
      <c r="C52" s="45" t="s">
        <v>1327</v>
      </c>
      <c r="D52" s="45" t="s">
        <v>1329</v>
      </c>
      <c r="E52" s="45" t="s">
        <v>1331</v>
      </c>
      <c r="F52" s="46" t="s">
        <v>1332</v>
      </c>
      <c r="G52" s="45" t="s">
        <v>1268</v>
      </c>
      <c r="H52" s="47">
        <v>1391300</v>
      </c>
      <c r="I52" s="47">
        <v>575563.68</v>
      </c>
      <c r="J52" s="47">
        <f t="shared" si="0"/>
        <v>815736.32</v>
      </c>
    </row>
    <row r="53" spans="1:10" ht="12.75">
      <c r="A53" s="42" t="s">
        <v>1333</v>
      </c>
      <c r="B53" s="42" t="s">
        <v>945</v>
      </c>
      <c r="C53" s="42" t="s">
        <v>1253</v>
      </c>
      <c r="D53" s="42"/>
      <c r="E53" s="42"/>
      <c r="F53" s="43"/>
      <c r="G53" s="42"/>
      <c r="H53" s="44">
        <v>17226900</v>
      </c>
      <c r="I53" s="44">
        <f>I54+I56</f>
        <v>7086778.44</v>
      </c>
      <c r="J53" s="44">
        <f t="shared" si="0"/>
        <v>10140121.559999999</v>
      </c>
    </row>
    <row r="54" spans="1:10" ht="12.75">
      <c r="A54" s="42" t="s">
        <v>1334</v>
      </c>
      <c r="B54" s="42" t="s">
        <v>945</v>
      </c>
      <c r="C54" s="42" t="s">
        <v>1253</v>
      </c>
      <c r="D54" s="42" t="s">
        <v>1335</v>
      </c>
      <c r="E54" s="42"/>
      <c r="F54" s="43"/>
      <c r="G54" s="42"/>
      <c r="H54" s="44">
        <v>16976900</v>
      </c>
      <c r="I54" s="44">
        <f>SUM(I55)</f>
        <v>6991679.32</v>
      </c>
      <c r="J54" s="44">
        <f t="shared" si="0"/>
        <v>9985220.68</v>
      </c>
    </row>
    <row r="55" spans="1:10" ht="33.75">
      <c r="A55" s="45" t="s">
        <v>1336</v>
      </c>
      <c r="B55" s="45" t="s">
        <v>945</v>
      </c>
      <c r="C55" s="45" t="s">
        <v>1253</v>
      </c>
      <c r="D55" s="45" t="s">
        <v>1335</v>
      </c>
      <c r="E55" s="45" t="s">
        <v>1337</v>
      </c>
      <c r="F55" s="46" t="s">
        <v>1338</v>
      </c>
      <c r="G55" s="45" t="s">
        <v>1339</v>
      </c>
      <c r="H55" s="47">
        <v>16976900</v>
      </c>
      <c r="I55" s="47">
        <v>6991679.32</v>
      </c>
      <c r="J55" s="47">
        <f t="shared" si="0"/>
        <v>9985220.68</v>
      </c>
    </row>
    <row r="56" spans="1:10" ht="12.75">
      <c r="A56" s="42" t="s">
        <v>1340</v>
      </c>
      <c r="B56" s="42" t="s">
        <v>945</v>
      </c>
      <c r="C56" s="42" t="s">
        <v>1253</v>
      </c>
      <c r="D56" s="42" t="s">
        <v>1261</v>
      </c>
      <c r="E56" s="42"/>
      <c r="F56" s="43"/>
      <c r="G56" s="42"/>
      <c r="H56" s="44">
        <v>250000</v>
      </c>
      <c r="I56" s="44">
        <f>SUM(I57:I60)</f>
        <v>95099.12</v>
      </c>
      <c r="J56" s="44">
        <f t="shared" si="0"/>
        <v>154900.88</v>
      </c>
    </row>
    <row r="57" spans="1:10" ht="33.75">
      <c r="A57" s="45" t="s">
        <v>1341</v>
      </c>
      <c r="B57" s="45" t="s">
        <v>945</v>
      </c>
      <c r="C57" s="45" t="s">
        <v>1253</v>
      </c>
      <c r="D57" s="45" t="s">
        <v>1261</v>
      </c>
      <c r="E57" s="45" t="s">
        <v>1342</v>
      </c>
      <c r="F57" s="48" t="s">
        <v>424</v>
      </c>
      <c r="G57" s="45" t="s">
        <v>1339</v>
      </c>
      <c r="H57" s="47">
        <v>50000</v>
      </c>
      <c r="I57" s="47">
        <v>0</v>
      </c>
      <c r="J57" s="47">
        <f t="shared" si="0"/>
        <v>50000</v>
      </c>
    </row>
    <row r="58" spans="1:10" ht="33.75">
      <c r="A58" s="45" t="s">
        <v>425</v>
      </c>
      <c r="B58" s="45" t="s">
        <v>945</v>
      </c>
      <c r="C58" s="45" t="s">
        <v>1253</v>
      </c>
      <c r="D58" s="45" t="s">
        <v>1261</v>
      </c>
      <c r="E58" s="45" t="s">
        <v>426</v>
      </c>
      <c r="F58" s="48" t="s">
        <v>427</v>
      </c>
      <c r="G58" s="45" t="s">
        <v>1339</v>
      </c>
      <c r="H58" s="47">
        <v>50000</v>
      </c>
      <c r="I58" s="47">
        <v>0</v>
      </c>
      <c r="J58" s="47">
        <f t="shared" si="0"/>
        <v>50000</v>
      </c>
    </row>
    <row r="59" spans="1:10" ht="33.75">
      <c r="A59" s="45" t="s">
        <v>428</v>
      </c>
      <c r="B59" s="45" t="s">
        <v>945</v>
      </c>
      <c r="C59" s="45" t="s">
        <v>1253</v>
      </c>
      <c r="D59" s="45" t="s">
        <v>1261</v>
      </c>
      <c r="E59" s="45" t="s">
        <v>429</v>
      </c>
      <c r="F59" s="48" t="s">
        <v>430</v>
      </c>
      <c r="G59" s="45" t="s">
        <v>1339</v>
      </c>
      <c r="H59" s="47">
        <v>10000</v>
      </c>
      <c r="I59" s="47">
        <v>0</v>
      </c>
      <c r="J59" s="47">
        <f t="shared" si="0"/>
        <v>10000</v>
      </c>
    </row>
    <row r="60" spans="1:10" ht="22.5">
      <c r="A60" s="45" t="s">
        <v>431</v>
      </c>
      <c r="B60" s="45" t="s">
        <v>945</v>
      </c>
      <c r="C60" s="45" t="s">
        <v>1253</v>
      </c>
      <c r="D60" s="45" t="s">
        <v>1261</v>
      </c>
      <c r="E60" s="45" t="s">
        <v>432</v>
      </c>
      <c r="F60" s="46" t="s">
        <v>433</v>
      </c>
      <c r="G60" s="45" t="s">
        <v>1339</v>
      </c>
      <c r="H60" s="47">
        <v>140000</v>
      </c>
      <c r="I60" s="47">
        <v>95099.12</v>
      </c>
      <c r="J60" s="47">
        <f t="shared" si="0"/>
        <v>44900.880000000005</v>
      </c>
    </row>
    <row r="61" spans="1:10" ht="12.75">
      <c r="A61" s="42" t="s">
        <v>434</v>
      </c>
      <c r="B61" s="42" t="s">
        <v>945</v>
      </c>
      <c r="C61" s="42" t="s">
        <v>1329</v>
      </c>
      <c r="D61" s="42"/>
      <c r="E61" s="42"/>
      <c r="F61" s="43"/>
      <c r="G61" s="42"/>
      <c r="H61" s="44">
        <v>89600</v>
      </c>
      <c r="I61" s="44">
        <f>I62</f>
        <v>9600</v>
      </c>
      <c r="J61" s="44">
        <f t="shared" si="0"/>
        <v>80000</v>
      </c>
    </row>
    <row r="62" spans="1:10" ht="12.75">
      <c r="A62" s="42" t="s">
        <v>435</v>
      </c>
      <c r="B62" s="42" t="s">
        <v>945</v>
      </c>
      <c r="C62" s="42" t="s">
        <v>1329</v>
      </c>
      <c r="D62" s="42" t="s">
        <v>1329</v>
      </c>
      <c r="E62" s="42"/>
      <c r="F62" s="43"/>
      <c r="G62" s="42"/>
      <c r="H62" s="44">
        <v>89600</v>
      </c>
      <c r="I62" s="44">
        <f>SUM(I63:I64)</f>
        <v>9600</v>
      </c>
      <c r="J62" s="44">
        <f t="shared" si="0"/>
        <v>80000</v>
      </c>
    </row>
    <row r="63" spans="1:10" ht="33.75">
      <c r="A63" s="45" t="s">
        <v>436</v>
      </c>
      <c r="B63" s="45" t="s">
        <v>945</v>
      </c>
      <c r="C63" s="45" t="s">
        <v>1329</v>
      </c>
      <c r="D63" s="45" t="s">
        <v>1329</v>
      </c>
      <c r="E63" s="45" t="s">
        <v>437</v>
      </c>
      <c r="F63" s="46" t="s">
        <v>438</v>
      </c>
      <c r="G63" s="45" t="s">
        <v>1268</v>
      </c>
      <c r="H63" s="47">
        <v>80000</v>
      </c>
      <c r="I63" s="47">
        <v>0</v>
      </c>
      <c r="J63" s="47">
        <f t="shared" si="0"/>
        <v>80000</v>
      </c>
    </row>
    <row r="64" spans="1:10" ht="33.75">
      <c r="A64" s="45" t="s">
        <v>439</v>
      </c>
      <c r="B64" s="45" t="s">
        <v>945</v>
      </c>
      <c r="C64" s="45" t="s">
        <v>1329</v>
      </c>
      <c r="D64" s="45" t="s">
        <v>1329</v>
      </c>
      <c r="E64" s="45" t="s">
        <v>440</v>
      </c>
      <c r="F64" s="48" t="s">
        <v>441</v>
      </c>
      <c r="G64" s="45" t="s">
        <v>1268</v>
      </c>
      <c r="H64" s="47">
        <v>9600</v>
      </c>
      <c r="I64" s="47">
        <v>9600</v>
      </c>
      <c r="J64" s="47">
        <f t="shared" si="0"/>
        <v>0</v>
      </c>
    </row>
    <row r="65" spans="1:10" ht="12.75">
      <c r="A65" s="42" t="s">
        <v>442</v>
      </c>
      <c r="B65" s="42" t="s">
        <v>443</v>
      </c>
      <c r="C65" s="42"/>
      <c r="D65" s="42"/>
      <c r="E65" s="42"/>
      <c r="F65" s="43" t="s">
        <v>444</v>
      </c>
      <c r="G65" s="42"/>
      <c r="H65" s="44">
        <v>5610700</v>
      </c>
      <c r="I65" s="44">
        <f>I66</f>
        <v>2505006.88</v>
      </c>
      <c r="J65" s="44">
        <f t="shared" si="0"/>
        <v>3105693.12</v>
      </c>
    </row>
    <row r="66" spans="1:10" ht="12.75">
      <c r="A66" s="42" t="s">
        <v>445</v>
      </c>
      <c r="B66" s="42" t="s">
        <v>443</v>
      </c>
      <c r="C66" s="42" t="s">
        <v>1247</v>
      </c>
      <c r="D66" s="42"/>
      <c r="E66" s="42"/>
      <c r="F66" s="43"/>
      <c r="G66" s="42"/>
      <c r="H66" s="44">
        <v>5610700</v>
      </c>
      <c r="I66" s="44">
        <f>I67</f>
        <v>2505006.88</v>
      </c>
      <c r="J66" s="44">
        <f t="shared" si="0"/>
        <v>3105693.12</v>
      </c>
    </row>
    <row r="67" spans="1:10" ht="12.75">
      <c r="A67" s="42" t="s">
        <v>446</v>
      </c>
      <c r="B67" s="42" t="s">
        <v>443</v>
      </c>
      <c r="C67" s="42" t="s">
        <v>1247</v>
      </c>
      <c r="D67" s="42" t="s">
        <v>1264</v>
      </c>
      <c r="E67" s="42"/>
      <c r="F67" s="43"/>
      <c r="G67" s="42"/>
      <c r="H67" s="44">
        <v>5610700</v>
      </c>
      <c r="I67" s="44">
        <f>SUM(I68:I74)</f>
        <v>2505006.88</v>
      </c>
      <c r="J67" s="44">
        <f t="shared" si="0"/>
        <v>3105693.12</v>
      </c>
    </row>
    <row r="68" spans="1:10" ht="22.5">
      <c r="A68" s="45" t="s">
        <v>447</v>
      </c>
      <c r="B68" s="45" t="s">
        <v>443</v>
      </c>
      <c r="C68" s="45" t="s">
        <v>1247</v>
      </c>
      <c r="D68" s="45" t="s">
        <v>1264</v>
      </c>
      <c r="E68" s="45" t="s">
        <v>448</v>
      </c>
      <c r="F68" s="46" t="s">
        <v>449</v>
      </c>
      <c r="G68" s="45" t="s">
        <v>450</v>
      </c>
      <c r="H68" s="47">
        <v>3965821.82</v>
      </c>
      <c r="I68" s="47">
        <v>1829947.31</v>
      </c>
      <c r="J68" s="47">
        <f t="shared" si="0"/>
        <v>2135874.51</v>
      </c>
    </row>
    <row r="69" spans="1:10" ht="22.5">
      <c r="A69" s="45" t="s">
        <v>451</v>
      </c>
      <c r="B69" s="45" t="s">
        <v>443</v>
      </c>
      <c r="C69" s="45" t="s">
        <v>1247</v>
      </c>
      <c r="D69" s="45" t="s">
        <v>1264</v>
      </c>
      <c r="E69" s="45" t="s">
        <v>448</v>
      </c>
      <c r="F69" s="46" t="s">
        <v>449</v>
      </c>
      <c r="G69" s="45" t="s">
        <v>452</v>
      </c>
      <c r="H69" s="47">
        <v>1197678.18</v>
      </c>
      <c r="I69" s="47">
        <v>544903.57</v>
      </c>
      <c r="J69" s="47">
        <f t="shared" si="0"/>
        <v>652774.61</v>
      </c>
    </row>
    <row r="70" spans="1:10" ht="22.5">
      <c r="A70" s="45" t="s">
        <v>453</v>
      </c>
      <c r="B70" s="45" t="s">
        <v>443</v>
      </c>
      <c r="C70" s="45" t="s">
        <v>1247</v>
      </c>
      <c r="D70" s="45" t="s">
        <v>1264</v>
      </c>
      <c r="E70" s="45" t="s">
        <v>448</v>
      </c>
      <c r="F70" s="46" t="s">
        <v>449</v>
      </c>
      <c r="G70" s="45" t="s">
        <v>1268</v>
      </c>
      <c r="H70" s="47">
        <v>327700</v>
      </c>
      <c r="I70" s="47">
        <v>75856</v>
      </c>
      <c r="J70" s="47">
        <f t="shared" si="0"/>
        <v>251844</v>
      </c>
    </row>
    <row r="71" spans="1:10" ht="22.5">
      <c r="A71" s="45" t="s">
        <v>454</v>
      </c>
      <c r="B71" s="45" t="s">
        <v>443</v>
      </c>
      <c r="C71" s="45" t="s">
        <v>1247</v>
      </c>
      <c r="D71" s="45" t="s">
        <v>1264</v>
      </c>
      <c r="E71" s="45" t="s">
        <v>448</v>
      </c>
      <c r="F71" s="46" t="s">
        <v>449</v>
      </c>
      <c r="G71" s="45" t="s">
        <v>455</v>
      </c>
      <c r="H71" s="47">
        <v>800</v>
      </c>
      <c r="I71" s="47">
        <v>800</v>
      </c>
      <c r="J71" s="47">
        <f t="shared" si="0"/>
        <v>0</v>
      </c>
    </row>
    <row r="72" spans="1:10" ht="33.75">
      <c r="A72" s="45" t="s">
        <v>456</v>
      </c>
      <c r="B72" s="45" t="s">
        <v>443</v>
      </c>
      <c r="C72" s="45" t="s">
        <v>1247</v>
      </c>
      <c r="D72" s="45" t="s">
        <v>1264</v>
      </c>
      <c r="E72" s="45" t="s">
        <v>457</v>
      </c>
      <c r="F72" s="48" t="s">
        <v>458</v>
      </c>
      <c r="G72" s="45" t="s">
        <v>450</v>
      </c>
      <c r="H72" s="47">
        <v>84642.43</v>
      </c>
      <c r="I72" s="47">
        <v>41090.65</v>
      </c>
      <c r="J72" s="47">
        <f t="shared" si="0"/>
        <v>43551.77999999999</v>
      </c>
    </row>
    <row r="73" spans="1:10" ht="33.75">
      <c r="A73" s="45" t="s">
        <v>459</v>
      </c>
      <c r="B73" s="45" t="s">
        <v>443</v>
      </c>
      <c r="C73" s="45" t="s">
        <v>1247</v>
      </c>
      <c r="D73" s="45" t="s">
        <v>1264</v>
      </c>
      <c r="E73" s="45" t="s">
        <v>457</v>
      </c>
      <c r="F73" s="48" t="s">
        <v>458</v>
      </c>
      <c r="G73" s="45" t="s">
        <v>452</v>
      </c>
      <c r="H73" s="47">
        <v>25562.02</v>
      </c>
      <c r="I73" s="47">
        <v>12409.35</v>
      </c>
      <c r="J73" s="47">
        <f aca="true" t="shared" si="1" ref="J73:J136">H73-I73</f>
        <v>13152.67</v>
      </c>
    </row>
    <row r="74" spans="1:10" ht="33.75">
      <c r="A74" s="45" t="s">
        <v>460</v>
      </c>
      <c r="B74" s="45" t="s">
        <v>443</v>
      </c>
      <c r="C74" s="45" t="s">
        <v>1247</v>
      </c>
      <c r="D74" s="45" t="s">
        <v>1264</v>
      </c>
      <c r="E74" s="45" t="s">
        <v>457</v>
      </c>
      <c r="F74" s="48" t="s">
        <v>458</v>
      </c>
      <c r="G74" s="45" t="s">
        <v>1268</v>
      </c>
      <c r="H74" s="47">
        <v>8495.55</v>
      </c>
      <c r="I74" s="47">
        <v>0</v>
      </c>
      <c r="J74" s="47">
        <f t="shared" si="1"/>
        <v>8495.55</v>
      </c>
    </row>
    <row r="75" spans="1:10" ht="12.75">
      <c r="A75" s="42" t="s">
        <v>461</v>
      </c>
      <c r="B75" s="42" t="s">
        <v>1151</v>
      </c>
      <c r="C75" s="42"/>
      <c r="D75" s="42"/>
      <c r="E75" s="42"/>
      <c r="F75" s="43" t="s">
        <v>462</v>
      </c>
      <c r="G75" s="42"/>
      <c r="H75" s="44">
        <v>641276608.58</v>
      </c>
      <c r="I75" s="44">
        <f>I76+I183</f>
        <v>313108645.62000006</v>
      </c>
      <c r="J75" s="44">
        <f t="shared" si="1"/>
        <v>328167962.96</v>
      </c>
    </row>
    <row r="76" spans="1:10" ht="12.75">
      <c r="A76" s="42" t="s">
        <v>463</v>
      </c>
      <c r="B76" s="42" t="s">
        <v>1151</v>
      </c>
      <c r="C76" s="42" t="s">
        <v>464</v>
      </c>
      <c r="D76" s="42"/>
      <c r="E76" s="42"/>
      <c r="F76" s="43"/>
      <c r="G76" s="42"/>
      <c r="H76" s="44">
        <v>634220008.58</v>
      </c>
      <c r="I76" s="44">
        <f>I77+I96+I129+I138+I160</f>
        <v>309640145.89000005</v>
      </c>
      <c r="J76" s="44">
        <f t="shared" si="1"/>
        <v>324579862.69</v>
      </c>
    </row>
    <row r="77" spans="1:10" ht="12.75">
      <c r="A77" s="42" t="s">
        <v>465</v>
      </c>
      <c r="B77" s="42" t="s">
        <v>1151</v>
      </c>
      <c r="C77" s="42" t="s">
        <v>464</v>
      </c>
      <c r="D77" s="42" t="s">
        <v>1247</v>
      </c>
      <c r="E77" s="42"/>
      <c r="F77" s="43"/>
      <c r="G77" s="42"/>
      <c r="H77" s="44">
        <v>269181850.97</v>
      </c>
      <c r="I77" s="44">
        <f>SUM(I78:I95)</f>
        <v>132497021.58</v>
      </c>
      <c r="J77" s="44">
        <f t="shared" si="1"/>
        <v>136684829.39000005</v>
      </c>
    </row>
    <row r="78" spans="1:10" ht="33.75">
      <c r="A78" s="45" t="s">
        <v>466</v>
      </c>
      <c r="B78" s="45" t="s">
        <v>1151</v>
      </c>
      <c r="C78" s="45" t="s">
        <v>464</v>
      </c>
      <c r="D78" s="45" t="s">
        <v>1247</v>
      </c>
      <c r="E78" s="45" t="s">
        <v>467</v>
      </c>
      <c r="F78" s="48" t="s">
        <v>468</v>
      </c>
      <c r="G78" s="45" t="s">
        <v>469</v>
      </c>
      <c r="H78" s="47">
        <v>10270446.09</v>
      </c>
      <c r="I78" s="47">
        <v>4324629.46</v>
      </c>
      <c r="J78" s="47">
        <f t="shared" si="1"/>
        <v>5945816.63</v>
      </c>
    </row>
    <row r="79" spans="1:10" ht="33.75">
      <c r="A79" s="45" t="s">
        <v>470</v>
      </c>
      <c r="B79" s="45" t="s">
        <v>1151</v>
      </c>
      <c r="C79" s="45" t="s">
        <v>464</v>
      </c>
      <c r="D79" s="45" t="s">
        <v>1247</v>
      </c>
      <c r="E79" s="45" t="s">
        <v>467</v>
      </c>
      <c r="F79" s="48" t="s">
        <v>468</v>
      </c>
      <c r="G79" s="45" t="s">
        <v>471</v>
      </c>
      <c r="H79" s="47">
        <v>2374365.06</v>
      </c>
      <c r="I79" s="47">
        <v>971046.01</v>
      </c>
      <c r="J79" s="47">
        <f t="shared" si="1"/>
        <v>1403319.05</v>
      </c>
    </row>
    <row r="80" spans="1:10" ht="33.75">
      <c r="A80" s="45" t="s">
        <v>472</v>
      </c>
      <c r="B80" s="45" t="s">
        <v>1151</v>
      </c>
      <c r="C80" s="45" t="s">
        <v>464</v>
      </c>
      <c r="D80" s="45" t="s">
        <v>1247</v>
      </c>
      <c r="E80" s="45" t="s">
        <v>473</v>
      </c>
      <c r="F80" s="48" t="s">
        <v>474</v>
      </c>
      <c r="G80" s="45" t="s">
        <v>469</v>
      </c>
      <c r="H80" s="47">
        <v>1292073</v>
      </c>
      <c r="I80" s="47">
        <v>544372.61</v>
      </c>
      <c r="J80" s="47">
        <f t="shared" si="1"/>
        <v>747700.39</v>
      </c>
    </row>
    <row r="81" spans="1:10" ht="33.75">
      <c r="A81" s="45" t="s">
        <v>475</v>
      </c>
      <c r="B81" s="45" t="s">
        <v>1151</v>
      </c>
      <c r="C81" s="45" t="s">
        <v>464</v>
      </c>
      <c r="D81" s="45" t="s">
        <v>1247</v>
      </c>
      <c r="E81" s="45" t="s">
        <v>473</v>
      </c>
      <c r="F81" s="48" t="s">
        <v>474</v>
      </c>
      <c r="G81" s="45" t="s">
        <v>471</v>
      </c>
      <c r="H81" s="47">
        <v>312178</v>
      </c>
      <c r="I81" s="47">
        <v>122739.14</v>
      </c>
      <c r="J81" s="47">
        <f t="shared" si="1"/>
        <v>189438.86</v>
      </c>
    </row>
    <row r="82" spans="1:10" ht="78.75">
      <c r="A82" s="45" t="s">
        <v>476</v>
      </c>
      <c r="B82" s="45" t="s">
        <v>1151</v>
      </c>
      <c r="C82" s="45" t="s">
        <v>464</v>
      </c>
      <c r="D82" s="45" t="s">
        <v>1247</v>
      </c>
      <c r="E82" s="45" t="s">
        <v>477</v>
      </c>
      <c r="F82" s="48" t="s">
        <v>478</v>
      </c>
      <c r="G82" s="45" t="s">
        <v>469</v>
      </c>
      <c r="H82" s="47">
        <v>49491599.08</v>
      </c>
      <c r="I82" s="47">
        <v>23868106.45</v>
      </c>
      <c r="J82" s="47">
        <f t="shared" si="1"/>
        <v>25623492.63</v>
      </c>
    </row>
    <row r="83" spans="1:10" ht="78.75">
      <c r="A83" s="45" t="s">
        <v>479</v>
      </c>
      <c r="B83" s="45" t="s">
        <v>1151</v>
      </c>
      <c r="C83" s="45" t="s">
        <v>464</v>
      </c>
      <c r="D83" s="45" t="s">
        <v>1247</v>
      </c>
      <c r="E83" s="45" t="s">
        <v>477</v>
      </c>
      <c r="F83" s="48" t="s">
        <v>478</v>
      </c>
      <c r="G83" s="45" t="s">
        <v>471</v>
      </c>
      <c r="H83" s="47">
        <v>10969400.92</v>
      </c>
      <c r="I83" s="47">
        <v>5154649.05</v>
      </c>
      <c r="J83" s="47">
        <f t="shared" si="1"/>
        <v>5814751.87</v>
      </c>
    </row>
    <row r="84" spans="1:10" ht="22.5">
      <c r="A84" s="45" t="s">
        <v>480</v>
      </c>
      <c r="B84" s="45" t="s">
        <v>1151</v>
      </c>
      <c r="C84" s="45" t="s">
        <v>464</v>
      </c>
      <c r="D84" s="45" t="s">
        <v>1247</v>
      </c>
      <c r="E84" s="45" t="s">
        <v>481</v>
      </c>
      <c r="F84" s="46" t="s">
        <v>482</v>
      </c>
      <c r="G84" s="45" t="s">
        <v>469</v>
      </c>
      <c r="H84" s="47">
        <v>3854431.91</v>
      </c>
      <c r="I84" s="47">
        <v>0</v>
      </c>
      <c r="J84" s="47">
        <f t="shared" si="1"/>
        <v>3854431.91</v>
      </c>
    </row>
    <row r="85" spans="1:10" ht="22.5">
      <c r="A85" s="45" t="s">
        <v>483</v>
      </c>
      <c r="B85" s="45" t="s">
        <v>1151</v>
      </c>
      <c r="C85" s="45" t="s">
        <v>464</v>
      </c>
      <c r="D85" s="45" t="s">
        <v>1247</v>
      </c>
      <c r="E85" s="45" t="s">
        <v>481</v>
      </c>
      <c r="F85" s="46" t="s">
        <v>482</v>
      </c>
      <c r="G85" s="45" t="s">
        <v>471</v>
      </c>
      <c r="H85" s="47">
        <v>914546.05</v>
      </c>
      <c r="I85" s="47">
        <v>0</v>
      </c>
      <c r="J85" s="47">
        <f t="shared" si="1"/>
        <v>914546.05</v>
      </c>
    </row>
    <row r="86" spans="1:10" ht="78.75">
      <c r="A86" s="45" t="s">
        <v>484</v>
      </c>
      <c r="B86" s="45" t="s">
        <v>1151</v>
      </c>
      <c r="C86" s="45" t="s">
        <v>464</v>
      </c>
      <c r="D86" s="45" t="s">
        <v>1247</v>
      </c>
      <c r="E86" s="45" t="s">
        <v>485</v>
      </c>
      <c r="F86" s="48" t="s">
        <v>486</v>
      </c>
      <c r="G86" s="45" t="s">
        <v>469</v>
      </c>
      <c r="H86" s="47">
        <v>107177300.32</v>
      </c>
      <c r="I86" s="47">
        <v>56798895.61</v>
      </c>
      <c r="J86" s="47">
        <f t="shared" si="1"/>
        <v>50378404.70999999</v>
      </c>
    </row>
    <row r="87" spans="1:10" ht="78.75">
      <c r="A87" s="45" t="s">
        <v>487</v>
      </c>
      <c r="B87" s="45" t="s">
        <v>1151</v>
      </c>
      <c r="C87" s="45" t="s">
        <v>464</v>
      </c>
      <c r="D87" s="45" t="s">
        <v>1247</v>
      </c>
      <c r="E87" s="45" t="s">
        <v>485</v>
      </c>
      <c r="F87" s="48" t="s">
        <v>486</v>
      </c>
      <c r="G87" s="45" t="s">
        <v>488</v>
      </c>
      <c r="H87" s="47">
        <v>955960</v>
      </c>
      <c r="I87" s="47">
        <v>322361</v>
      </c>
      <c r="J87" s="47">
        <f t="shared" si="1"/>
        <v>633599</v>
      </c>
    </row>
    <row r="88" spans="1:10" ht="78.75">
      <c r="A88" s="45" t="s">
        <v>489</v>
      </c>
      <c r="B88" s="45" t="s">
        <v>1151</v>
      </c>
      <c r="C88" s="45" t="s">
        <v>464</v>
      </c>
      <c r="D88" s="45" t="s">
        <v>1247</v>
      </c>
      <c r="E88" s="45" t="s">
        <v>485</v>
      </c>
      <c r="F88" s="48" t="s">
        <v>486</v>
      </c>
      <c r="G88" s="45" t="s">
        <v>471</v>
      </c>
      <c r="H88" s="47">
        <v>19623957.68</v>
      </c>
      <c r="I88" s="47">
        <v>9782051.94</v>
      </c>
      <c r="J88" s="47">
        <f t="shared" si="1"/>
        <v>9841905.74</v>
      </c>
    </row>
    <row r="89" spans="1:10" ht="78.75">
      <c r="A89" s="45" t="s">
        <v>490</v>
      </c>
      <c r="B89" s="45" t="s">
        <v>1151</v>
      </c>
      <c r="C89" s="45" t="s">
        <v>464</v>
      </c>
      <c r="D89" s="45" t="s">
        <v>1247</v>
      </c>
      <c r="E89" s="45" t="s">
        <v>485</v>
      </c>
      <c r="F89" s="48" t="s">
        <v>486</v>
      </c>
      <c r="G89" s="45" t="s">
        <v>491</v>
      </c>
      <c r="H89" s="47">
        <v>182982</v>
      </c>
      <c r="I89" s="47">
        <v>132600</v>
      </c>
      <c r="J89" s="47">
        <f t="shared" si="1"/>
        <v>50382</v>
      </c>
    </row>
    <row r="90" spans="1:10" ht="22.5">
      <c r="A90" s="45" t="s">
        <v>492</v>
      </c>
      <c r="B90" s="45" t="s">
        <v>1151</v>
      </c>
      <c r="C90" s="45" t="s">
        <v>464</v>
      </c>
      <c r="D90" s="45" t="s">
        <v>1247</v>
      </c>
      <c r="E90" s="45" t="s">
        <v>493</v>
      </c>
      <c r="F90" s="46" t="s">
        <v>494</v>
      </c>
      <c r="G90" s="45" t="s">
        <v>469</v>
      </c>
      <c r="H90" s="47">
        <v>29343388.51</v>
      </c>
      <c r="I90" s="47">
        <v>16645231.51</v>
      </c>
      <c r="J90" s="47">
        <f t="shared" si="1"/>
        <v>12698157.000000002</v>
      </c>
    </row>
    <row r="91" spans="1:10" ht="22.5">
      <c r="A91" s="45" t="s">
        <v>495</v>
      </c>
      <c r="B91" s="45" t="s">
        <v>1151</v>
      </c>
      <c r="C91" s="45" t="s">
        <v>464</v>
      </c>
      <c r="D91" s="45" t="s">
        <v>1247</v>
      </c>
      <c r="E91" s="45" t="s">
        <v>493</v>
      </c>
      <c r="F91" s="46" t="s">
        <v>494</v>
      </c>
      <c r="G91" s="45" t="s">
        <v>488</v>
      </c>
      <c r="H91" s="47">
        <v>134050</v>
      </c>
      <c r="I91" s="47">
        <v>52550</v>
      </c>
      <c r="J91" s="47">
        <f t="shared" si="1"/>
        <v>81500</v>
      </c>
    </row>
    <row r="92" spans="1:10" ht="22.5">
      <c r="A92" s="45" t="s">
        <v>496</v>
      </c>
      <c r="B92" s="45" t="s">
        <v>1151</v>
      </c>
      <c r="C92" s="45" t="s">
        <v>464</v>
      </c>
      <c r="D92" s="45" t="s">
        <v>1247</v>
      </c>
      <c r="E92" s="45" t="s">
        <v>493</v>
      </c>
      <c r="F92" s="46" t="s">
        <v>494</v>
      </c>
      <c r="G92" s="45" t="s">
        <v>471</v>
      </c>
      <c r="H92" s="47">
        <v>6713872.35</v>
      </c>
      <c r="I92" s="47">
        <v>3241968.94</v>
      </c>
      <c r="J92" s="47">
        <f t="shared" si="1"/>
        <v>3471903.4099999997</v>
      </c>
    </row>
    <row r="93" spans="1:10" ht="22.5">
      <c r="A93" s="45" t="s">
        <v>497</v>
      </c>
      <c r="B93" s="45" t="s">
        <v>1151</v>
      </c>
      <c r="C93" s="45" t="s">
        <v>464</v>
      </c>
      <c r="D93" s="45" t="s">
        <v>1247</v>
      </c>
      <c r="E93" s="45" t="s">
        <v>493</v>
      </c>
      <c r="F93" s="46" t="s">
        <v>494</v>
      </c>
      <c r="G93" s="45" t="s">
        <v>491</v>
      </c>
      <c r="H93" s="47">
        <v>15000</v>
      </c>
      <c r="I93" s="47">
        <v>15000</v>
      </c>
      <c r="J93" s="47">
        <f t="shared" si="1"/>
        <v>0</v>
      </c>
    </row>
    <row r="94" spans="1:10" ht="22.5">
      <c r="A94" s="45" t="s">
        <v>498</v>
      </c>
      <c r="B94" s="45" t="s">
        <v>1151</v>
      </c>
      <c r="C94" s="45" t="s">
        <v>464</v>
      </c>
      <c r="D94" s="45" t="s">
        <v>1247</v>
      </c>
      <c r="E94" s="45" t="s">
        <v>499</v>
      </c>
      <c r="F94" s="46" t="s">
        <v>500</v>
      </c>
      <c r="G94" s="45" t="s">
        <v>469</v>
      </c>
      <c r="H94" s="47">
        <v>20637500</v>
      </c>
      <c r="I94" s="47">
        <v>9018183.86</v>
      </c>
      <c r="J94" s="47">
        <f t="shared" si="1"/>
        <v>11619316.14</v>
      </c>
    </row>
    <row r="95" spans="1:10" ht="22.5">
      <c r="A95" s="45" t="s">
        <v>501</v>
      </c>
      <c r="B95" s="45" t="s">
        <v>1151</v>
      </c>
      <c r="C95" s="45" t="s">
        <v>464</v>
      </c>
      <c r="D95" s="45" t="s">
        <v>1247</v>
      </c>
      <c r="E95" s="45" t="s">
        <v>499</v>
      </c>
      <c r="F95" s="46" t="s">
        <v>500</v>
      </c>
      <c r="G95" s="45" t="s">
        <v>471</v>
      </c>
      <c r="H95" s="47">
        <v>4918800</v>
      </c>
      <c r="I95" s="47">
        <v>1502636</v>
      </c>
      <c r="J95" s="47">
        <f t="shared" si="1"/>
        <v>3416164</v>
      </c>
    </row>
    <row r="96" spans="1:10" ht="12.75">
      <c r="A96" s="42" t="s">
        <v>502</v>
      </c>
      <c r="B96" s="42" t="s">
        <v>1151</v>
      </c>
      <c r="C96" s="42" t="s">
        <v>464</v>
      </c>
      <c r="D96" s="42" t="s">
        <v>1248</v>
      </c>
      <c r="E96" s="42"/>
      <c r="F96" s="43"/>
      <c r="G96" s="42"/>
      <c r="H96" s="44">
        <v>273749449.12</v>
      </c>
      <c r="I96" s="44">
        <f>SUM(I97:I128)</f>
        <v>144400202.88000003</v>
      </c>
      <c r="J96" s="44">
        <f t="shared" si="1"/>
        <v>129349246.23999998</v>
      </c>
    </row>
    <row r="97" spans="1:10" ht="33.75">
      <c r="A97" s="45" t="s">
        <v>503</v>
      </c>
      <c r="B97" s="45" t="s">
        <v>1151</v>
      </c>
      <c r="C97" s="45" t="s">
        <v>464</v>
      </c>
      <c r="D97" s="45" t="s">
        <v>1248</v>
      </c>
      <c r="E97" s="45" t="s">
        <v>467</v>
      </c>
      <c r="F97" s="48" t="s">
        <v>468</v>
      </c>
      <c r="G97" s="45" t="s">
        <v>469</v>
      </c>
      <c r="H97" s="47">
        <v>8646995.3</v>
      </c>
      <c r="I97" s="47">
        <v>4009512.7</v>
      </c>
      <c r="J97" s="47">
        <f t="shared" si="1"/>
        <v>4637482.600000001</v>
      </c>
    </row>
    <row r="98" spans="1:10" ht="33.75">
      <c r="A98" s="45" t="s">
        <v>504</v>
      </c>
      <c r="B98" s="45" t="s">
        <v>1151</v>
      </c>
      <c r="C98" s="45" t="s">
        <v>464</v>
      </c>
      <c r="D98" s="45" t="s">
        <v>1248</v>
      </c>
      <c r="E98" s="45" t="s">
        <v>467</v>
      </c>
      <c r="F98" s="48" t="s">
        <v>468</v>
      </c>
      <c r="G98" s="45" t="s">
        <v>471</v>
      </c>
      <c r="H98" s="47">
        <v>5860706.93</v>
      </c>
      <c r="I98" s="47">
        <v>2765558.56</v>
      </c>
      <c r="J98" s="47">
        <f t="shared" si="1"/>
        <v>3095148.3699999996</v>
      </c>
    </row>
    <row r="99" spans="1:10" ht="33.75">
      <c r="A99" s="45" t="s">
        <v>505</v>
      </c>
      <c r="B99" s="45" t="s">
        <v>1151</v>
      </c>
      <c r="C99" s="45" t="s">
        <v>464</v>
      </c>
      <c r="D99" s="45" t="s">
        <v>1248</v>
      </c>
      <c r="E99" s="45" t="s">
        <v>473</v>
      </c>
      <c r="F99" s="48" t="s">
        <v>474</v>
      </c>
      <c r="G99" s="45" t="s">
        <v>469</v>
      </c>
      <c r="H99" s="47">
        <v>1092609</v>
      </c>
      <c r="I99" s="47">
        <v>484401.27</v>
      </c>
      <c r="J99" s="47">
        <f t="shared" si="1"/>
        <v>608207.73</v>
      </c>
    </row>
    <row r="100" spans="1:10" ht="33.75">
      <c r="A100" s="45" t="s">
        <v>506</v>
      </c>
      <c r="B100" s="45" t="s">
        <v>1151</v>
      </c>
      <c r="C100" s="45" t="s">
        <v>464</v>
      </c>
      <c r="D100" s="45" t="s">
        <v>1248</v>
      </c>
      <c r="E100" s="45" t="s">
        <v>473</v>
      </c>
      <c r="F100" s="48" t="s">
        <v>474</v>
      </c>
      <c r="G100" s="45" t="s">
        <v>471</v>
      </c>
      <c r="H100" s="47">
        <v>737069</v>
      </c>
      <c r="I100" s="47">
        <v>340762.41</v>
      </c>
      <c r="J100" s="47">
        <f t="shared" si="1"/>
        <v>396306.59</v>
      </c>
    </row>
    <row r="101" spans="1:10" ht="22.5">
      <c r="A101" s="45" t="s">
        <v>507</v>
      </c>
      <c r="B101" s="45" t="s">
        <v>1151</v>
      </c>
      <c r="C101" s="45" t="s">
        <v>464</v>
      </c>
      <c r="D101" s="45" t="s">
        <v>1248</v>
      </c>
      <c r="E101" s="45" t="s">
        <v>508</v>
      </c>
      <c r="F101" s="46" t="s">
        <v>509</v>
      </c>
      <c r="G101" s="45" t="s">
        <v>469</v>
      </c>
      <c r="H101" s="47">
        <v>7948</v>
      </c>
      <c r="I101" s="47">
        <v>0</v>
      </c>
      <c r="J101" s="47">
        <f t="shared" si="1"/>
        <v>7948</v>
      </c>
    </row>
    <row r="102" spans="1:10" ht="22.5">
      <c r="A102" s="45" t="s">
        <v>510</v>
      </c>
      <c r="B102" s="45" t="s">
        <v>1151</v>
      </c>
      <c r="C102" s="45" t="s">
        <v>464</v>
      </c>
      <c r="D102" s="45" t="s">
        <v>1248</v>
      </c>
      <c r="E102" s="45" t="s">
        <v>508</v>
      </c>
      <c r="F102" s="46" t="s">
        <v>509</v>
      </c>
      <c r="G102" s="45" t="s">
        <v>471</v>
      </c>
      <c r="H102" s="47">
        <v>4132</v>
      </c>
      <c r="I102" s="47">
        <v>0</v>
      </c>
      <c r="J102" s="47">
        <f t="shared" si="1"/>
        <v>4132</v>
      </c>
    </row>
    <row r="103" spans="1:10" ht="78.75">
      <c r="A103" s="45" t="s">
        <v>511</v>
      </c>
      <c r="B103" s="45" t="s">
        <v>1151</v>
      </c>
      <c r="C103" s="45" t="s">
        <v>464</v>
      </c>
      <c r="D103" s="45" t="s">
        <v>1248</v>
      </c>
      <c r="E103" s="45" t="s">
        <v>512</v>
      </c>
      <c r="F103" s="48" t="s">
        <v>513</v>
      </c>
      <c r="G103" s="45" t="s">
        <v>469</v>
      </c>
      <c r="H103" s="47">
        <v>11539617</v>
      </c>
      <c r="I103" s="47">
        <v>5982861.03</v>
      </c>
      <c r="J103" s="47">
        <f t="shared" si="1"/>
        <v>5556755.97</v>
      </c>
    </row>
    <row r="104" spans="1:10" ht="78.75">
      <c r="A104" s="45" t="s">
        <v>514</v>
      </c>
      <c r="B104" s="45" t="s">
        <v>1151</v>
      </c>
      <c r="C104" s="45" t="s">
        <v>464</v>
      </c>
      <c r="D104" s="45" t="s">
        <v>1248</v>
      </c>
      <c r="E104" s="45" t="s">
        <v>512</v>
      </c>
      <c r="F104" s="48" t="s">
        <v>513</v>
      </c>
      <c r="G104" s="45" t="s">
        <v>471</v>
      </c>
      <c r="H104" s="47">
        <v>7910883</v>
      </c>
      <c r="I104" s="47">
        <v>4253984.09</v>
      </c>
      <c r="J104" s="47">
        <f t="shared" si="1"/>
        <v>3656898.91</v>
      </c>
    </row>
    <row r="105" spans="1:10" ht="22.5">
      <c r="A105" s="45" t="s">
        <v>515</v>
      </c>
      <c r="B105" s="45" t="s">
        <v>1151</v>
      </c>
      <c r="C105" s="45" t="s">
        <v>464</v>
      </c>
      <c r="D105" s="45" t="s">
        <v>1248</v>
      </c>
      <c r="E105" s="45" t="s">
        <v>481</v>
      </c>
      <c r="F105" s="46" t="s">
        <v>482</v>
      </c>
      <c r="G105" s="45" t="s">
        <v>469</v>
      </c>
      <c r="H105" s="47">
        <v>3322632.21</v>
      </c>
      <c r="I105" s="47">
        <v>0</v>
      </c>
      <c r="J105" s="47">
        <f t="shared" si="1"/>
        <v>3322632.21</v>
      </c>
    </row>
    <row r="106" spans="1:10" ht="22.5">
      <c r="A106" s="45" t="s">
        <v>1476</v>
      </c>
      <c r="B106" s="45" t="s">
        <v>1151</v>
      </c>
      <c r="C106" s="45" t="s">
        <v>464</v>
      </c>
      <c r="D106" s="45" t="s">
        <v>1248</v>
      </c>
      <c r="E106" s="45" t="s">
        <v>481</v>
      </c>
      <c r="F106" s="46" t="s">
        <v>482</v>
      </c>
      <c r="G106" s="45" t="s">
        <v>471</v>
      </c>
      <c r="H106" s="47">
        <v>2483557.69</v>
      </c>
      <c r="I106" s="47">
        <v>0</v>
      </c>
      <c r="J106" s="47">
        <f t="shared" si="1"/>
        <v>2483557.69</v>
      </c>
    </row>
    <row r="107" spans="1:10" ht="22.5">
      <c r="A107" s="45" t="s">
        <v>516</v>
      </c>
      <c r="B107" s="45" t="s">
        <v>1151</v>
      </c>
      <c r="C107" s="45" t="s">
        <v>464</v>
      </c>
      <c r="D107" s="45" t="s">
        <v>1248</v>
      </c>
      <c r="E107" s="45" t="s">
        <v>517</v>
      </c>
      <c r="F107" s="46" t="s">
        <v>518</v>
      </c>
      <c r="G107" s="45" t="s">
        <v>488</v>
      </c>
      <c r="H107" s="47">
        <v>914685</v>
      </c>
      <c r="I107" s="47">
        <v>0</v>
      </c>
      <c r="J107" s="47">
        <f t="shared" si="1"/>
        <v>914685</v>
      </c>
    </row>
    <row r="108" spans="1:10" ht="22.5">
      <c r="A108" s="45" t="s">
        <v>519</v>
      </c>
      <c r="B108" s="45" t="s">
        <v>1151</v>
      </c>
      <c r="C108" s="45" t="s">
        <v>464</v>
      </c>
      <c r="D108" s="45" t="s">
        <v>1248</v>
      </c>
      <c r="E108" s="45" t="s">
        <v>517</v>
      </c>
      <c r="F108" s="46" t="s">
        <v>518</v>
      </c>
      <c r="G108" s="45" t="s">
        <v>491</v>
      </c>
      <c r="H108" s="47">
        <v>814915</v>
      </c>
      <c r="I108" s="47">
        <v>0</v>
      </c>
      <c r="J108" s="47">
        <f t="shared" si="1"/>
        <v>814915</v>
      </c>
    </row>
    <row r="109" spans="1:10" ht="78.75">
      <c r="A109" s="45" t="s">
        <v>520</v>
      </c>
      <c r="B109" s="45" t="s">
        <v>1151</v>
      </c>
      <c r="C109" s="45" t="s">
        <v>464</v>
      </c>
      <c r="D109" s="45" t="s">
        <v>1248</v>
      </c>
      <c r="E109" s="45" t="s">
        <v>521</v>
      </c>
      <c r="F109" s="48" t="s">
        <v>522</v>
      </c>
      <c r="G109" s="45" t="s">
        <v>469</v>
      </c>
      <c r="H109" s="47">
        <v>95283849.93</v>
      </c>
      <c r="I109" s="47">
        <v>54032255.53</v>
      </c>
      <c r="J109" s="47">
        <f t="shared" si="1"/>
        <v>41251594.400000006</v>
      </c>
    </row>
    <row r="110" spans="1:10" ht="78.75">
      <c r="A110" s="45" t="s">
        <v>523</v>
      </c>
      <c r="B110" s="45" t="s">
        <v>1151</v>
      </c>
      <c r="C110" s="45" t="s">
        <v>464</v>
      </c>
      <c r="D110" s="45" t="s">
        <v>1248</v>
      </c>
      <c r="E110" s="45" t="s">
        <v>521</v>
      </c>
      <c r="F110" s="48" t="s">
        <v>522</v>
      </c>
      <c r="G110" s="45" t="s">
        <v>488</v>
      </c>
      <c r="H110" s="47">
        <v>3631341.97</v>
      </c>
      <c r="I110" s="47">
        <v>1035726.04</v>
      </c>
      <c r="J110" s="47">
        <f t="shared" si="1"/>
        <v>2595615.93</v>
      </c>
    </row>
    <row r="111" spans="1:10" ht="78.75">
      <c r="A111" s="45" t="s">
        <v>524</v>
      </c>
      <c r="B111" s="45" t="s">
        <v>1151</v>
      </c>
      <c r="C111" s="45" t="s">
        <v>464</v>
      </c>
      <c r="D111" s="45" t="s">
        <v>1248</v>
      </c>
      <c r="E111" s="45" t="s">
        <v>521</v>
      </c>
      <c r="F111" s="48" t="s">
        <v>522</v>
      </c>
      <c r="G111" s="45" t="s">
        <v>471</v>
      </c>
      <c r="H111" s="47">
        <v>74622060.85</v>
      </c>
      <c r="I111" s="47">
        <v>42645925.43</v>
      </c>
      <c r="J111" s="47">
        <f t="shared" si="1"/>
        <v>31976135.419999994</v>
      </c>
    </row>
    <row r="112" spans="1:10" ht="78.75">
      <c r="A112" s="45" t="s">
        <v>525</v>
      </c>
      <c r="B112" s="45" t="s">
        <v>1151</v>
      </c>
      <c r="C112" s="45" t="s">
        <v>464</v>
      </c>
      <c r="D112" s="45" t="s">
        <v>1248</v>
      </c>
      <c r="E112" s="45" t="s">
        <v>521</v>
      </c>
      <c r="F112" s="48" t="s">
        <v>522</v>
      </c>
      <c r="G112" s="45" t="s">
        <v>491</v>
      </c>
      <c r="H112" s="47">
        <v>3281347.25</v>
      </c>
      <c r="I112" s="47">
        <v>1179842.08</v>
      </c>
      <c r="J112" s="47">
        <f t="shared" si="1"/>
        <v>2101505.17</v>
      </c>
    </row>
    <row r="113" spans="1:10" ht="33.75">
      <c r="A113" s="45" t="s">
        <v>526</v>
      </c>
      <c r="B113" s="45" t="s">
        <v>1151</v>
      </c>
      <c r="C113" s="45" t="s">
        <v>464</v>
      </c>
      <c r="D113" s="45" t="s">
        <v>1248</v>
      </c>
      <c r="E113" s="45" t="s">
        <v>527</v>
      </c>
      <c r="F113" s="48" t="s">
        <v>528</v>
      </c>
      <c r="G113" s="45" t="s">
        <v>469</v>
      </c>
      <c r="H113" s="47">
        <v>6192566.23</v>
      </c>
      <c r="I113" s="47">
        <v>2460804.5</v>
      </c>
      <c r="J113" s="47">
        <f t="shared" si="1"/>
        <v>3731761.7300000004</v>
      </c>
    </row>
    <row r="114" spans="1:10" ht="33.75">
      <c r="A114" s="45" t="s">
        <v>529</v>
      </c>
      <c r="B114" s="45" t="s">
        <v>1151</v>
      </c>
      <c r="C114" s="45" t="s">
        <v>464</v>
      </c>
      <c r="D114" s="45" t="s">
        <v>1248</v>
      </c>
      <c r="E114" s="45" t="s">
        <v>527</v>
      </c>
      <c r="F114" s="48" t="s">
        <v>528</v>
      </c>
      <c r="G114" s="45" t="s">
        <v>471</v>
      </c>
      <c r="H114" s="47">
        <v>3645633.77</v>
      </c>
      <c r="I114" s="47">
        <v>1624446.51</v>
      </c>
      <c r="J114" s="47">
        <f t="shared" si="1"/>
        <v>2021187.26</v>
      </c>
    </row>
    <row r="115" spans="1:10" ht="22.5">
      <c r="A115" s="45" t="s">
        <v>530</v>
      </c>
      <c r="B115" s="45" t="s">
        <v>1151</v>
      </c>
      <c r="C115" s="45" t="s">
        <v>464</v>
      </c>
      <c r="D115" s="45" t="s">
        <v>1248</v>
      </c>
      <c r="E115" s="45" t="s">
        <v>531</v>
      </c>
      <c r="F115" s="46" t="s">
        <v>532</v>
      </c>
      <c r="G115" s="45" t="s">
        <v>469</v>
      </c>
      <c r="H115" s="47">
        <v>100000</v>
      </c>
      <c r="I115" s="47">
        <v>44440</v>
      </c>
      <c r="J115" s="47">
        <f t="shared" si="1"/>
        <v>55560</v>
      </c>
    </row>
    <row r="116" spans="1:10" ht="22.5">
      <c r="A116" s="45" t="s">
        <v>533</v>
      </c>
      <c r="B116" s="45" t="s">
        <v>1151</v>
      </c>
      <c r="C116" s="45" t="s">
        <v>464</v>
      </c>
      <c r="D116" s="45" t="s">
        <v>1248</v>
      </c>
      <c r="E116" s="45" t="s">
        <v>534</v>
      </c>
      <c r="F116" s="46" t="s">
        <v>535</v>
      </c>
      <c r="G116" s="45" t="s">
        <v>469</v>
      </c>
      <c r="H116" s="47">
        <v>23274803.23</v>
      </c>
      <c r="I116" s="47">
        <v>13566578.77</v>
      </c>
      <c r="J116" s="47">
        <f t="shared" si="1"/>
        <v>9708224.46</v>
      </c>
    </row>
    <row r="117" spans="1:10" ht="22.5">
      <c r="A117" s="45" t="s">
        <v>450</v>
      </c>
      <c r="B117" s="45" t="s">
        <v>1151</v>
      </c>
      <c r="C117" s="45" t="s">
        <v>464</v>
      </c>
      <c r="D117" s="45" t="s">
        <v>1248</v>
      </c>
      <c r="E117" s="45" t="s">
        <v>534</v>
      </c>
      <c r="F117" s="46" t="s">
        <v>535</v>
      </c>
      <c r="G117" s="45" t="s">
        <v>488</v>
      </c>
      <c r="H117" s="47">
        <v>291841.7</v>
      </c>
      <c r="I117" s="47">
        <v>271841.7</v>
      </c>
      <c r="J117" s="47">
        <f t="shared" si="1"/>
        <v>20000</v>
      </c>
    </row>
    <row r="118" spans="1:10" ht="22.5">
      <c r="A118" s="45" t="s">
        <v>536</v>
      </c>
      <c r="B118" s="45" t="s">
        <v>1151</v>
      </c>
      <c r="C118" s="45" t="s">
        <v>464</v>
      </c>
      <c r="D118" s="45" t="s">
        <v>1248</v>
      </c>
      <c r="E118" s="45" t="s">
        <v>534</v>
      </c>
      <c r="F118" s="46" t="s">
        <v>535</v>
      </c>
      <c r="G118" s="45" t="s">
        <v>471</v>
      </c>
      <c r="H118" s="47">
        <v>15405098.06</v>
      </c>
      <c r="I118" s="47">
        <v>9453932.99</v>
      </c>
      <c r="J118" s="47">
        <f t="shared" si="1"/>
        <v>5951165.07</v>
      </c>
    </row>
    <row r="119" spans="1:10" ht="22.5">
      <c r="A119" s="45" t="s">
        <v>537</v>
      </c>
      <c r="B119" s="45" t="s">
        <v>1151</v>
      </c>
      <c r="C119" s="45" t="s">
        <v>464</v>
      </c>
      <c r="D119" s="45" t="s">
        <v>1248</v>
      </c>
      <c r="E119" s="45" t="s">
        <v>534</v>
      </c>
      <c r="F119" s="46" t="s">
        <v>535</v>
      </c>
      <c r="G119" s="45" t="s">
        <v>491</v>
      </c>
      <c r="H119" s="47">
        <v>1132260.27</v>
      </c>
      <c r="I119" s="47">
        <v>187842.27</v>
      </c>
      <c r="J119" s="47">
        <f t="shared" si="1"/>
        <v>944418</v>
      </c>
    </row>
    <row r="120" spans="1:10" ht="22.5">
      <c r="A120" s="45" t="s">
        <v>538</v>
      </c>
      <c r="B120" s="45" t="s">
        <v>1151</v>
      </c>
      <c r="C120" s="45" t="s">
        <v>464</v>
      </c>
      <c r="D120" s="45" t="s">
        <v>1248</v>
      </c>
      <c r="E120" s="45" t="s">
        <v>539</v>
      </c>
      <c r="F120" s="46" t="s">
        <v>540</v>
      </c>
      <c r="G120" s="45" t="s">
        <v>469</v>
      </c>
      <c r="H120" s="47">
        <v>857821.61</v>
      </c>
      <c r="I120" s="47">
        <v>0</v>
      </c>
      <c r="J120" s="47">
        <f t="shared" si="1"/>
        <v>857821.61</v>
      </c>
    </row>
    <row r="121" spans="1:10" ht="22.5">
      <c r="A121" s="45" t="s">
        <v>541</v>
      </c>
      <c r="B121" s="45" t="s">
        <v>1151</v>
      </c>
      <c r="C121" s="45" t="s">
        <v>464</v>
      </c>
      <c r="D121" s="45" t="s">
        <v>1248</v>
      </c>
      <c r="E121" s="45" t="s">
        <v>539</v>
      </c>
      <c r="F121" s="46" t="s">
        <v>540</v>
      </c>
      <c r="G121" s="45" t="s">
        <v>471</v>
      </c>
      <c r="H121" s="47">
        <v>705649.12</v>
      </c>
      <c r="I121" s="47">
        <v>0</v>
      </c>
      <c r="J121" s="47">
        <f t="shared" si="1"/>
        <v>705649.12</v>
      </c>
    </row>
    <row r="122" spans="1:10" ht="22.5">
      <c r="A122" s="45" t="s">
        <v>542</v>
      </c>
      <c r="B122" s="45" t="s">
        <v>1151</v>
      </c>
      <c r="C122" s="45" t="s">
        <v>464</v>
      </c>
      <c r="D122" s="45" t="s">
        <v>1248</v>
      </c>
      <c r="E122" s="45" t="s">
        <v>539</v>
      </c>
      <c r="F122" s="46" t="s">
        <v>540</v>
      </c>
      <c r="G122" s="45" t="s">
        <v>491</v>
      </c>
      <c r="H122" s="47">
        <v>59487</v>
      </c>
      <c r="I122" s="47">
        <v>59487</v>
      </c>
      <c r="J122" s="47">
        <f t="shared" si="1"/>
        <v>0</v>
      </c>
    </row>
    <row r="123" spans="1:10" ht="22.5">
      <c r="A123" s="45" t="s">
        <v>969</v>
      </c>
      <c r="B123" s="45" t="s">
        <v>1151</v>
      </c>
      <c r="C123" s="45" t="s">
        <v>464</v>
      </c>
      <c r="D123" s="45" t="s">
        <v>1248</v>
      </c>
      <c r="E123" s="45" t="s">
        <v>543</v>
      </c>
      <c r="F123" s="46" t="s">
        <v>544</v>
      </c>
      <c r="G123" s="45" t="s">
        <v>469</v>
      </c>
      <c r="H123" s="47">
        <v>35206</v>
      </c>
      <c r="I123" s="47">
        <v>0</v>
      </c>
      <c r="J123" s="47">
        <f t="shared" si="1"/>
        <v>35206</v>
      </c>
    </row>
    <row r="124" spans="1:10" ht="22.5">
      <c r="A124" s="45" t="s">
        <v>545</v>
      </c>
      <c r="B124" s="45" t="s">
        <v>1151</v>
      </c>
      <c r="C124" s="45" t="s">
        <v>464</v>
      </c>
      <c r="D124" s="45" t="s">
        <v>1248</v>
      </c>
      <c r="E124" s="45" t="s">
        <v>543</v>
      </c>
      <c r="F124" s="46" t="s">
        <v>544</v>
      </c>
      <c r="G124" s="45" t="s">
        <v>471</v>
      </c>
      <c r="H124" s="47">
        <v>1664794</v>
      </c>
      <c r="I124" s="47">
        <v>0</v>
      </c>
      <c r="J124" s="47">
        <f t="shared" si="1"/>
        <v>1664794</v>
      </c>
    </row>
    <row r="125" spans="1:10" ht="12.75">
      <c r="A125" s="45" t="s">
        <v>452</v>
      </c>
      <c r="B125" s="45" t="s">
        <v>1151</v>
      </c>
      <c r="C125" s="45" t="s">
        <v>464</v>
      </c>
      <c r="D125" s="45" t="s">
        <v>1248</v>
      </c>
      <c r="E125" s="45" t="s">
        <v>546</v>
      </c>
      <c r="F125" s="46" t="s">
        <v>547</v>
      </c>
      <c r="G125" s="45" t="s">
        <v>469</v>
      </c>
      <c r="H125" s="47">
        <v>121000</v>
      </c>
      <c r="I125" s="47">
        <v>0</v>
      </c>
      <c r="J125" s="47">
        <f t="shared" si="1"/>
        <v>121000</v>
      </c>
    </row>
    <row r="126" spans="1:10" ht="22.5">
      <c r="A126" s="45" t="s">
        <v>1135</v>
      </c>
      <c r="B126" s="45" t="s">
        <v>1151</v>
      </c>
      <c r="C126" s="45" t="s">
        <v>464</v>
      </c>
      <c r="D126" s="45" t="s">
        <v>1248</v>
      </c>
      <c r="E126" s="45" t="s">
        <v>548</v>
      </c>
      <c r="F126" s="46" t="s">
        <v>549</v>
      </c>
      <c r="G126" s="45" t="s">
        <v>471</v>
      </c>
      <c r="H126" s="47">
        <v>1342</v>
      </c>
      <c r="I126" s="47">
        <v>0</v>
      </c>
      <c r="J126" s="47">
        <f t="shared" si="1"/>
        <v>1342</v>
      </c>
    </row>
    <row r="127" spans="1:10" ht="22.5">
      <c r="A127" s="45" t="s">
        <v>1251</v>
      </c>
      <c r="B127" s="45" t="s">
        <v>1151</v>
      </c>
      <c r="C127" s="45" t="s">
        <v>464</v>
      </c>
      <c r="D127" s="45" t="s">
        <v>1248</v>
      </c>
      <c r="E127" s="45" t="s">
        <v>550</v>
      </c>
      <c r="F127" s="46" t="s">
        <v>551</v>
      </c>
      <c r="G127" s="45" t="s">
        <v>491</v>
      </c>
      <c r="H127" s="47">
        <v>17296</v>
      </c>
      <c r="I127" s="47">
        <v>0</v>
      </c>
      <c r="J127" s="47">
        <f t="shared" si="1"/>
        <v>17296</v>
      </c>
    </row>
    <row r="128" spans="1:10" ht="33.75">
      <c r="A128" s="45" t="s">
        <v>1265</v>
      </c>
      <c r="B128" s="45" t="s">
        <v>1151</v>
      </c>
      <c r="C128" s="45" t="s">
        <v>464</v>
      </c>
      <c r="D128" s="45" t="s">
        <v>1248</v>
      </c>
      <c r="E128" s="45" t="s">
        <v>552</v>
      </c>
      <c r="F128" s="48" t="s">
        <v>553</v>
      </c>
      <c r="G128" s="45" t="s">
        <v>469</v>
      </c>
      <c r="H128" s="47">
        <v>90300</v>
      </c>
      <c r="I128" s="47">
        <v>0</v>
      </c>
      <c r="J128" s="47">
        <f t="shared" si="1"/>
        <v>90300</v>
      </c>
    </row>
    <row r="129" spans="1:10" ht="12.75">
      <c r="A129" s="42" t="s">
        <v>554</v>
      </c>
      <c r="B129" s="42" t="s">
        <v>1151</v>
      </c>
      <c r="C129" s="42" t="s">
        <v>464</v>
      </c>
      <c r="D129" s="42" t="s">
        <v>1327</v>
      </c>
      <c r="E129" s="42"/>
      <c r="F129" s="43"/>
      <c r="G129" s="42"/>
      <c r="H129" s="44">
        <v>19915608.28</v>
      </c>
      <c r="I129" s="44">
        <f>SUM(I130:I137)</f>
        <v>10270093.41</v>
      </c>
      <c r="J129" s="44">
        <f t="shared" si="1"/>
        <v>9645514.870000001</v>
      </c>
    </row>
    <row r="130" spans="1:10" ht="33.75">
      <c r="A130" s="45" t="s">
        <v>555</v>
      </c>
      <c r="B130" s="45" t="s">
        <v>1151</v>
      </c>
      <c r="C130" s="45" t="s">
        <v>464</v>
      </c>
      <c r="D130" s="45" t="s">
        <v>1327</v>
      </c>
      <c r="E130" s="45" t="s">
        <v>467</v>
      </c>
      <c r="F130" s="48" t="s">
        <v>468</v>
      </c>
      <c r="G130" s="45" t="s">
        <v>469</v>
      </c>
      <c r="H130" s="47">
        <v>1771446.15</v>
      </c>
      <c r="I130" s="47">
        <v>807820.37</v>
      </c>
      <c r="J130" s="47">
        <f t="shared" si="1"/>
        <v>963625.7799999999</v>
      </c>
    </row>
    <row r="131" spans="1:10" ht="33.75">
      <c r="A131" s="45" t="s">
        <v>556</v>
      </c>
      <c r="B131" s="45" t="s">
        <v>1151</v>
      </c>
      <c r="C131" s="45" t="s">
        <v>464</v>
      </c>
      <c r="D131" s="45" t="s">
        <v>1327</v>
      </c>
      <c r="E131" s="45" t="s">
        <v>473</v>
      </c>
      <c r="F131" s="48" t="s">
        <v>474</v>
      </c>
      <c r="G131" s="45" t="s">
        <v>469</v>
      </c>
      <c r="H131" s="47">
        <v>190787</v>
      </c>
      <c r="I131" s="47">
        <v>93398.3</v>
      </c>
      <c r="J131" s="47">
        <f t="shared" si="1"/>
        <v>97388.7</v>
      </c>
    </row>
    <row r="132" spans="1:10" ht="22.5">
      <c r="A132" s="45" t="s">
        <v>557</v>
      </c>
      <c r="B132" s="45" t="s">
        <v>1151</v>
      </c>
      <c r="C132" s="45" t="s">
        <v>464</v>
      </c>
      <c r="D132" s="45" t="s">
        <v>1327</v>
      </c>
      <c r="E132" s="45" t="s">
        <v>558</v>
      </c>
      <c r="F132" s="46" t="s">
        <v>559</v>
      </c>
      <c r="G132" s="45" t="s">
        <v>469</v>
      </c>
      <c r="H132" s="47">
        <v>17459</v>
      </c>
      <c r="I132" s="47">
        <v>11638.86</v>
      </c>
      <c r="J132" s="47">
        <f t="shared" si="1"/>
        <v>5820.139999999999</v>
      </c>
    </row>
    <row r="133" spans="1:10" ht="22.5">
      <c r="A133" s="45" t="s">
        <v>560</v>
      </c>
      <c r="B133" s="45" t="s">
        <v>1151</v>
      </c>
      <c r="C133" s="45" t="s">
        <v>464</v>
      </c>
      <c r="D133" s="45" t="s">
        <v>1327</v>
      </c>
      <c r="E133" s="45" t="s">
        <v>481</v>
      </c>
      <c r="F133" s="46" t="s">
        <v>482</v>
      </c>
      <c r="G133" s="45" t="s">
        <v>469</v>
      </c>
      <c r="H133" s="47">
        <v>2586413.15</v>
      </c>
      <c r="I133" s="47">
        <v>0</v>
      </c>
      <c r="J133" s="47">
        <f t="shared" si="1"/>
        <v>2586413.15</v>
      </c>
    </row>
    <row r="134" spans="1:10" ht="22.5">
      <c r="A134" s="45" t="s">
        <v>561</v>
      </c>
      <c r="B134" s="45" t="s">
        <v>1151</v>
      </c>
      <c r="C134" s="45" t="s">
        <v>464</v>
      </c>
      <c r="D134" s="45" t="s">
        <v>1327</v>
      </c>
      <c r="E134" s="45" t="s">
        <v>562</v>
      </c>
      <c r="F134" s="46" t="s">
        <v>563</v>
      </c>
      <c r="G134" s="45" t="s">
        <v>469</v>
      </c>
      <c r="H134" s="47">
        <v>14254902.98</v>
      </c>
      <c r="I134" s="47">
        <v>8908980.48</v>
      </c>
      <c r="J134" s="47">
        <f t="shared" si="1"/>
        <v>5345922.5</v>
      </c>
    </row>
    <row r="135" spans="1:10" ht="33.75">
      <c r="A135" s="45" t="s">
        <v>1252</v>
      </c>
      <c r="B135" s="45" t="s">
        <v>1151</v>
      </c>
      <c r="C135" s="45" t="s">
        <v>464</v>
      </c>
      <c r="D135" s="45" t="s">
        <v>1327</v>
      </c>
      <c r="E135" s="45" t="s">
        <v>564</v>
      </c>
      <c r="F135" s="48" t="s">
        <v>565</v>
      </c>
      <c r="G135" s="45" t="s">
        <v>469</v>
      </c>
      <c r="H135" s="47">
        <v>1066200</v>
      </c>
      <c r="I135" s="47">
        <v>444255.4</v>
      </c>
      <c r="J135" s="47">
        <f t="shared" si="1"/>
        <v>621944.6</v>
      </c>
    </row>
    <row r="136" spans="1:10" ht="22.5">
      <c r="A136" s="45" t="s">
        <v>566</v>
      </c>
      <c r="B136" s="45" t="s">
        <v>1151</v>
      </c>
      <c r="C136" s="45" t="s">
        <v>464</v>
      </c>
      <c r="D136" s="45" t="s">
        <v>1327</v>
      </c>
      <c r="E136" s="45" t="s">
        <v>567</v>
      </c>
      <c r="F136" s="46" t="s">
        <v>568</v>
      </c>
      <c r="G136" s="45" t="s">
        <v>469</v>
      </c>
      <c r="H136" s="47">
        <v>24400</v>
      </c>
      <c r="I136" s="47">
        <v>0</v>
      </c>
      <c r="J136" s="47">
        <f t="shared" si="1"/>
        <v>24400</v>
      </c>
    </row>
    <row r="137" spans="1:10" ht="22.5">
      <c r="A137" s="45" t="s">
        <v>1013</v>
      </c>
      <c r="B137" s="45" t="s">
        <v>1151</v>
      </c>
      <c r="C137" s="45" t="s">
        <v>464</v>
      </c>
      <c r="D137" s="45" t="s">
        <v>1327</v>
      </c>
      <c r="E137" s="45" t="s">
        <v>569</v>
      </c>
      <c r="F137" s="46" t="s">
        <v>570</v>
      </c>
      <c r="G137" s="45" t="s">
        <v>469</v>
      </c>
      <c r="H137" s="47">
        <v>4000</v>
      </c>
      <c r="I137" s="47">
        <v>4000</v>
      </c>
      <c r="J137" s="47">
        <f aca="true" t="shared" si="2" ref="J137:J200">H137-I137</f>
        <v>0</v>
      </c>
    </row>
    <row r="138" spans="1:10" ht="12.75">
      <c r="A138" s="42" t="s">
        <v>571</v>
      </c>
      <c r="B138" s="42" t="s">
        <v>1151</v>
      </c>
      <c r="C138" s="42" t="s">
        <v>464</v>
      </c>
      <c r="D138" s="42" t="s">
        <v>464</v>
      </c>
      <c r="E138" s="42"/>
      <c r="F138" s="43"/>
      <c r="G138" s="42"/>
      <c r="H138" s="44">
        <v>35276099.37</v>
      </c>
      <c r="I138" s="44">
        <f>SUM(I139:I159)</f>
        <v>5304847.83</v>
      </c>
      <c r="J138" s="44">
        <f t="shared" si="2"/>
        <v>29971251.54</v>
      </c>
    </row>
    <row r="139" spans="1:10" ht="33.75">
      <c r="A139" s="45" t="s">
        <v>572</v>
      </c>
      <c r="B139" s="45" t="s">
        <v>1151</v>
      </c>
      <c r="C139" s="45" t="s">
        <v>464</v>
      </c>
      <c r="D139" s="45" t="s">
        <v>464</v>
      </c>
      <c r="E139" s="45" t="s">
        <v>467</v>
      </c>
      <c r="F139" s="48" t="s">
        <v>468</v>
      </c>
      <c r="G139" s="45" t="s">
        <v>471</v>
      </c>
      <c r="H139" s="47">
        <v>832400.31</v>
      </c>
      <c r="I139" s="47">
        <v>592625.69</v>
      </c>
      <c r="J139" s="47">
        <f t="shared" si="2"/>
        <v>239774.6200000001</v>
      </c>
    </row>
    <row r="140" spans="1:10" ht="33.75">
      <c r="A140" s="45" t="s">
        <v>573</v>
      </c>
      <c r="B140" s="45" t="s">
        <v>1151</v>
      </c>
      <c r="C140" s="45" t="s">
        <v>464</v>
      </c>
      <c r="D140" s="45" t="s">
        <v>464</v>
      </c>
      <c r="E140" s="45" t="s">
        <v>473</v>
      </c>
      <c r="F140" s="48" t="s">
        <v>474</v>
      </c>
      <c r="G140" s="45" t="s">
        <v>471</v>
      </c>
      <c r="H140" s="47">
        <v>86720</v>
      </c>
      <c r="I140" s="47">
        <v>73014.18</v>
      </c>
      <c r="J140" s="47">
        <f t="shared" si="2"/>
        <v>13705.820000000007</v>
      </c>
    </row>
    <row r="141" spans="1:10" ht="22.5">
      <c r="A141" s="45" t="s">
        <v>574</v>
      </c>
      <c r="B141" s="45" t="s">
        <v>1151</v>
      </c>
      <c r="C141" s="45" t="s">
        <v>464</v>
      </c>
      <c r="D141" s="45" t="s">
        <v>464</v>
      </c>
      <c r="E141" s="45" t="s">
        <v>481</v>
      </c>
      <c r="F141" s="46" t="s">
        <v>482</v>
      </c>
      <c r="G141" s="45" t="s">
        <v>471</v>
      </c>
      <c r="H141" s="47">
        <v>423996.45</v>
      </c>
      <c r="I141" s="47">
        <v>0</v>
      </c>
      <c r="J141" s="47">
        <f t="shared" si="2"/>
        <v>423996.45</v>
      </c>
    </row>
    <row r="142" spans="1:10" ht="22.5">
      <c r="A142" s="45" t="s">
        <v>575</v>
      </c>
      <c r="B142" s="45" t="s">
        <v>1151</v>
      </c>
      <c r="C142" s="45" t="s">
        <v>464</v>
      </c>
      <c r="D142" s="45" t="s">
        <v>464</v>
      </c>
      <c r="E142" s="45" t="s">
        <v>562</v>
      </c>
      <c r="F142" s="46" t="s">
        <v>563</v>
      </c>
      <c r="G142" s="45" t="s">
        <v>471</v>
      </c>
      <c r="H142" s="47">
        <v>3114006.61</v>
      </c>
      <c r="I142" s="47">
        <v>1493946.66</v>
      </c>
      <c r="J142" s="47">
        <f t="shared" si="2"/>
        <v>1620059.95</v>
      </c>
    </row>
    <row r="143" spans="1:10" ht="22.5">
      <c r="A143" s="45" t="s">
        <v>576</v>
      </c>
      <c r="B143" s="45" t="s">
        <v>1151</v>
      </c>
      <c r="C143" s="45" t="s">
        <v>464</v>
      </c>
      <c r="D143" s="45" t="s">
        <v>464</v>
      </c>
      <c r="E143" s="45" t="s">
        <v>562</v>
      </c>
      <c r="F143" s="46" t="s">
        <v>563</v>
      </c>
      <c r="G143" s="45" t="s">
        <v>491</v>
      </c>
      <c r="H143" s="47">
        <v>2000</v>
      </c>
      <c r="I143" s="47">
        <v>0</v>
      </c>
      <c r="J143" s="47">
        <f t="shared" si="2"/>
        <v>2000</v>
      </c>
    </row>
    <row r="144" spans="1:10" ht="22.5">
      <c r="A144" s="45" t="s">
        <v>577</v>
      </c>
      <c r="B144" s="45" t="s">
        <v>1151</v>
      </c>
      <c r="C144" s="45" t="s">
        <v>464</v>
      </c>
      <c r="D144" s="45" t="s">
        <v>464</v>
      </c>
      <c r="E144" s="45" t="s">
        <v>578</v>
      </c>
      <c r="F144" s="46" t="s">
        <v>579</v>
      </c>
      <c r="G144" s="45" t="s">
        <v>469</v>
      </c>
      <c r="H144" s="47">
        <v>2144334.06</v>
      </c>
      <c r="I144" s="47">
        <v>0</v>
      </c>
      <c r="J144" s="47">
        <f t="shared" si="2"/>
        <v>2144334.06</v>
      </c>
    </row>
    <row r="145" spans="1:10" ht="22.5">
      <c r="A145" s="45" t="s">
        <v>580</v>
      </c>
      <c r="B145" s="45" t="s">
        <v>1151</v>
      </c>
      <c r="C145" s="45" t="s">
        <v>464</v>
      </c>
      <c r="D145" s="45" t="s">
        <v>464</v>
      </c>
      <c r="E145" s="45" t="s">
        <v>578</v>
      </c>
      <c r="F145" s="46" t="s">
        <v>579</v>
      </c>
      <c r="G145" s="45" t="s">
        <v>471</v>
      </c>
      <c r="H145" s="47">
        <v>1633865.94</v>
      </c>
      <c r="I145" s="47">
        <v>0</v>
      </c>
      <c r="J145" s="47">
        <f t="shared" si="2"/>
        <v>1633865.94</v>
      </c>
    </row>
    <row r="146" spans="1:10" ht="45">
      <c r="A146" s="45" t="s">
        <v>581</v>
      </c>
      <c r="B146" s="45" t="s">
        <v>1151</v>
      </c>
      <c r="C146" s="45" t="s">
        <v>464</v>
      </c>
      <c r="D146" s="45" t="s">
        <v>464</v>
      </c>
      <c r="E146" s="45" t="s">
        <v>582</v>
      </c>
      <c r="F146" s="48" t="s">
        <v>583</v>
      </c>
      <c r="G146" s="45" t="s">
        <v>471</v>
      </c>
      <c r="H146" s="47">
        <v>1025500</v>
      </c>
      <c r="I146" s="47">
        <v>0</v>
      </c>
      <c r="J146" s="47">
        <f t="shared" si="2"/>
        <v>1025500</v>
      </c>
    </row>
    <row r="147" spans="1:10" ht="22.5">
      <c r="A147" s="45" t="s">
        <v>1062</v>
      </c>
      <c r="B147" s="45" t="s">
        <v>1151</v>
      </c>
      <c r="C147" s="45" t="s">
        <v>464</v>
      </c>
      <c r="D147" s="45" t="s">
        <v>464</v>
      </c>
      <c r="E147" s="45" t="s">
        <v>584</v>
      </c>
      <c r="F147" s="46" t="s">
        <v>585</v>
      </c>
      <c r="G147" s="45" t="s">
        <v>471</v>
      </c>
      <c r="H147" s="47">
        <v>3666300.2</v>
      </c>
      <c r="I147" s="47">
        <v>665450.26</v>
      </c>
      <c r="J147" s="47">
        <f t="shared" si="2"/>
        <v>3000849.9400000004</v>
      </c>
    </row>
    <row r="148" spans="1:10" ht="22.5">
      <c r="A148" s="45" t="s">
        <v>586</v>
      </c>
      <c r="B148" s="45" t="s">
        <v>1151</v>
      </c>
      <c r="C148" s="45" t="s">
        <v>464</v>
      </c>
      <c r="D148" s="45" t="s">
        <v>464</v>
      </c>
      <c r="E148" s="45" t="s">
        <v>584</v>
      </c>
      <c r="F148" s="46" t="s">
        <v>585</v>
      </c>
      <c r="G148" s="45" t="s">
        <v>491</v>
      </c>
      <c r="H148" s="47">
        <v>15099.8</v>
      </c>
      <c r="I148" s="47">
        <v>15099.8</v>
      </c>
      <c r="J148" s="47">
        <f t="shared" si="2"/>
        <v>0</v>
      </c>
    </row>
    <row r="149" spans="1:10" ht="22.5">
      <c r="A149" s="45" t="s">
        <v>587</v>
      </c>
      <c r="B149" s="45" t="s">
        <v>1151</v>
      </c>
      <c r="C149" s="45" t="s">
        <v>464</v>
      </c>
      <c r="D149" s="45" t="s">
        <v>464</v>
      </c>
      <c r="E149" s="45" t="s">
        <v>588</v>
      </c>
      <c r="F149" s="46" t="s">
        <v>589</v>
      </c>
      <c r="G149" s="45" t="s">
        <v>471</v>
      </c>
      <c r="H149" s="47">
        <v>1240908</v>
      </c>
      <c r="I149" s="47">
        <v>0</v>
      </c>
      <c r="J149" s="47">
        <f t="shared" si="2"/>
        <v>1240908</v>
      </c>
    </row>
    <row r="150" spans="1:10" ht="22.5">
      <c r="A150" s="45" t="s">
        <v>590</v>
      </c>
      <c r="B150" s="45" t="s">
        <v>1151</v>
      </c>
      <c r="C150" s="45" t="s">
        <v>464</v>
      </c>
      <c r="D150" s="45" t="s">
        <v>464</v>
      </c>
      <c r="E150" s="45" t="s">
        <v>588</v>
      </c>
      <c r="F150" s="46" t="s">
        <v>589</v>
      </c>
      <c r="G150" s="45" t="s">
        <v>491</v>
      </c>
      <c r="H150" s="47">
        <v>16747172</v>
      </c>
      <c r="I150" s="47">
        <v>0</v>
      </c>
      <c r="J150" s="47">
        <f t="shared" si="2"/>
        <v>16747172</v>
      </c>
    </row>
    <row r="151" spans="1:10" ht="22.5">
      <c r="A151" s="45" t="s">
        <v>591</v>
      </c>
      <c r="B151" s="45" t="s">
        <v>1151</v>
      </c>
      <c r="C151" s="45" t="s">
        <v>464</v>
      </c>
      <c r="D151" s="45" t="s">
        <v>464</v>
      </c>
      <c r="E151" s="45" t="s">
        <v>592</v>
      </c>
      <c r="F151" s="46" t="s">
        <v>593</v>
      </c>
      <c r="G151" s="45" t="s">
        <v>469</v>
      </c>
      <c r="H151" s="47">
        <v>82504.25</v>
      </c>
      <c r="I151" s="47">
        <v>82504.25</v>
      </c>
      <c r="J151" s="47">
        <f t="shared" si="2"/>
        <v>0</v>
      </c>
    </row>
    <row r="152" spans="1:10" ht="22.5">
      <c r="A152" s="45" t="s">
        <v>594</v>
      </c>
      <c r="B152" s="45" t="s">
        <v>1151</v>
      </c>
      <c r="C152" s="45" t="s">
        <v>464</v>
      </c>
      <c r="D152" s="45" t="s">
        <v>464</v>
      </c>
      <c r="E152" s="45" t="s">
        <v>592</v>
      </c>
      <c r="F152" s="46" t="s">
        <v>593</v>
      </c>
      <c r="G152" s="45" t="s">
        <v>471</v>
      </c>
      <c r="H152" s="47">
        <v>859392.47</v>
      </c>
      <c r="I152" s="47">
        <v>644977.99</v>
      </c>
      <c r="J152" s="47">
        <f t="shared" si="2"/>
        <v>214414.47999999998</v>
      </c>
    </row>
    <row r="153" spans="1:10" ht="22.5">
      <c r="A153" s="45" t="s">
        <v>595</v>
      </c>
      <c r="B153" s="45" t="s">
        <v>1151</v>
      </c>
      <c r="C153" s="45" t="s">
        <v>464</v>
      </c>
      <c r="D153" s="45" t="s">
        <v>464</v>
      </c>
      <c r="E153" s="45" t="s">
        <v>592</v>
      </c>
      <c r="F153" s="46" t="s">
        <v>593</v>
      </c>
      <c r="G153" s="45" t="s">
        <v>491</v>
      </c>
      <c r="H153" s="47">
        <v>16703.28</v>
      </c>
      <c r="I153" s="47">
        <v>0</v>
      </c>
      <c r="J153" s="47">
        <f t="shared" si="2"/>
        <v>16703.28</v>
      </c>
    </row>
    <row r="154" spans="1:10" ht="33.75">
      <c r="A154" s="45" t="s">
        <v>596</v>
      </c>
      <c r="B154" s="45" t="s">
        <v>1151</v>
      </c>
      <c r="C154" s="45" t="s">
        <v>464</v>
      </c>
      <c r="D154" s="45" t="s">
        <v>464</v>
      </c>
      <c r="E154" s="45" t="s">
        <v>597</v>
      </c>
      <c r="F154" s="46" t="s">
        <v>598</v>
      </c>
      <c r="G154" s="45" t="s">
        <v>469</v>
      </c>
      <c r="H154" s="47">
        <v>919120.29</v>
      </c>
      <c r="I154" s="47">
        <v>919120.29</v>
      </c>
      <c r="J154" s="47">
        <f t="shared" si="2"/>
        <v>0</v>
      </c>
    </row>
    <row r="155" spans="1:10" ht="33.75">
      <c r="A155" s="45" t="s">
        <v>599</v>
      </c>
      <c r="B155" s="45" t="s">
        <v>1151</v>
      </c>
      <c r="C155" s="45" t="s">
        <v>464</v>
      </c>
      <c r="D155" s="45" t="s">
        <v>464</v>
      </c>
      <c r="E155" s="45" t="s">
        <v>597</v>
      </c>
      <c r="F155" s="46" t="s">
        <v>598</v>
      </c>
      <c r="G155" s="45" t="s">
        <v>471</v>
      </c>
      <c r="H155" s="47">
        <v>700108.71</v>
      </c>
      <c r="I155" s="47">
        <v>700108.71</v>
      </c>
      <c r="J155" s="47">
        <f t="shared" si="2"/>
        <v>0</v>
      </c>
    </row>
    <row r="156" spans="1:10" ht="45">
      <c r="A156" s="45" t="s">
        <v>600</v>
      </c>
      <c r="B156" s="45" t="s">
        <v>1151</v>
      </c>
      <c r="C156" s="45" t="s">
        <v>464</v>
      </c>
      <c r="D156" s="45" t="s">
        <v>464</v>
      </c>
      <c r="E156" s="45" t="s">
        <v>601</v>
      </c>
      <c r="F156" s="48" t="s">
        <v>602</v>
      </c>
      <c r="G156" s="45" t="s">
        <v>471</v>
      </c>
      <c r="H156" s="47">
        <v>1030</v>
      </c>
      <c r="I156" s="47">
        <v>0</v>
      </c>
      <c r="J156" s="47">
        <f t="shared" si="2"/>
        <v>1030</v>
      </c>
    </row>
    <row r="157" spans="1:10" ht="22.5">
      <c r="A157" s="45" t="s">
        <v>603</v>
      </c>
      <c r="B157" s="45" t="s">
        <v>1151</v>
      </c>
      <c r="C157" s="45" t="s">
        <v>464</v>
      </c>
      <c r="D157" s="45" t="s">
        <v>464</v>
      </c>
      <c r="E157" s="45" t="s">
        <v>604</v>
      </c>
      <c r="F157" s="46" t="s">
        <v>605</v>
      </c>
      <c r="G157" s="45" t="s">
        <v>471</v>
      </c>
      <c r="H157" s="47">
        <v>1585056</v>
      </c>
      <c r="I157" s="47">
        <v>118000</v>
      </c>
      <c r="J157" s="47">
        <f t="shared" si="2"/>
        <v>1467056</v>
      </c>
    </row>
    <row r="158" spans="1:10" ht="33.75">
      <c r="A158" s="45" t="s">
        <v>606</v>
      </c>
      <c r="B158" s="45" t="s">
        <v>1151</v>
      </c>
      <c r="C158" s="45" t="s">
        <v>464</v>
      </c>
      <c r="D158" s="45" t="s">
        <v>464</v>
      </c>
      <c r="E158" s="45" t="s">
        <v>607</v>
      </c>
      <c r="F158" s="46" t="s">
        <v>608</v>
      </c>
      <c r="G158" s="45" t="s">
        <v>471</v>
      </c>
      <c r="H158" s="47">
        <v>16244</v>
      </c>
      <c r="I158" s="47">
        <v>0</v>
      </c>
      <c r="J158" s="47">
        <f t="shared" si="2"/>
        <v>16244</v>
      </c>
    </row>
    <row r="159" spans="1:10" ht="33.75">
      <c r="A159" s="45" t="s">
        <v>609</v>
      </c>
      <c r="B159" s="45" t="s">
        <v>1151</v>
      </c>
      <c r="C159" s="45" t="s">
        <v>464</v>
      </c>
      <c r="D159" s="45" t="s">
        <v>464</v>
      </c>
      <c r="E159" s="45" t="s">
        <v>607</v>
      </c>
      <c r="F159" s="46" t="s">
        <v>608</v>
      </c>
      <c r="G159" s="45" t="s">
        <v>491</v>
      </c>
      <c r="H159" s="47">
        <v>163637</v>
      </c>
      <c r="I159" s="47">
        <v>0</v>
      </c>
      <c r="J159" s="47">
        <f t="shared" si="2"/>
        <v>163637</v>
      </c>
    </row>
    <row r="160" spans="1:10" ht="12.75">
      <c r="A160" s="42" t="s">
        <v>610</v>
      </c>
      <c r="B160" s="42" t="s">
        <v>1151</v>
      </c>
      <c r="C160" s="42" t="s">
        <v>464</v>
      </c>
      <c r="D160" s="42" t="s">
        <v>1329</v>
      </c>
      <c r="E160" s="42"/>
      <c r="F160" s="43"/>
      <c r="G160" s="42"/>
      <c r="H160" s="44">
        <v>36097000.84</v>
      </c>
      <c r="I160" s="44">
        <f>SUM(I161:I182)</f>
        <v>17167980.189999998</v>
      </c>
      <c r="J160" s="44">
        <f t="shared" si="2"/>
        <v>18929020.650000006</v>
      </c>
    </row>
    <row r="161" spans="1:10" ht="33.75">
      <c r="A161" s="45" t="s">
        <v>611</v>
      </c>
      <c r="B161" s="45" t="s">
        <v>1151</v>
      </c>
      <c r="C161" s="45" t="s">
        <v>464</v>
      </c>
      <c r="D161" s="45" t="s">
        <v>1329</v>
      </c>
      <c r="E161" s="45" t="s">
        <v>467</v>
      </c>
      <c r="F161" s="48" t="s">
        <v>468</v>
      </c>
      <c r="G161" s="45" t="s">
        <v>469</v>
      </c>
      <c r="H161" s="47">
        <v>636748.47</v>
      </c>
      <c r="I161" s="47">
        <v>279720.65</v>
      </c>
      <c r="J161" s="47">
        <f t="shared" si="2"/>
        <v>357027.81999999995</v>
      </c>
    </row>
    <row r="162" spans="1:10" ht="33.75">
      <c r="A162" s="45" t="s">
        <v>612</v>
      </c>
      <c r="B162" s="45" t="s">
        <v>1151</v>
      </c>
      <c r="C162" s="45" t="s">
        <v>464</v>
      </c>
      <c r="D162" s="45" t="s">
        <v>1329</v>
      </c>
      <c r="E162" s="45" t="s">
        <v>473</v>
      </c>
      <c r="F162" s="48" t="s">
        <v>474</v>
      </c>
      <c r="G162" s="45" t="s">
        <v>469</v>
      </c>
      <c r="H162" s="47">
        <v>69379</v>
      </c>
      <c r="I162" s="47">
        <v>34121.65</v>
      </c>
      <c r="J162" s="47">
        <f t="shared" si="2"/>
        <v>35257.35</v>
      </c>
    </row>
    <row r="163" spans="1:10" ht="12.75">
      <c r="A163" s="45" t="s">
        <v>613</v>
      </c>
      <c r="B163" s="45" t="s">
        <v>1151</v>
      </c>
      <c r="C163" s="45" t="s">
        <v>464</v>
      </c>
      <c r="D163" s="45" t="s">
        <v>1329</v>
      </c>
      <c r="E163" s="45" t="s">
        <v>614</v>
      </c>
      <c r="F163" s="46" t="s">
        <v>615</v>
      </c>
      <c r="G163" s="45" t="s">
        <v>469</v>
      </c>
      <c r="H163" s="47">
        <v>46000</v>
      </c>
      <c r="I163" s="47">
        <v>46000</v>
      </c>
      <c r="J163" s="47">
        <f t="shared" si="2"/>
        <v>0</v>
      </c>
    </row>
    <row r="164" spans="1:10" ht="33.75">
      <c r="A164" s="45" t="s">
        <v>616</v>
      </c>
      <c r="B164" s="45" t="s">
        <v>1151</v>
      </c>
      <c r="C164" s="45" t="s">
        <v>464</v>
      </c>
      <c r="D164" s="45" t="s">
        <v>1329</v>
      </c>
      <c r="E164" s="45" t="s">
        <v>617</v>
      </c>
      <c r="F164" s="48" t="s">
        <v>618</v>
      </c>
      <c r="G164" s="45" t="s">
        <v>450</v>
      </c>
      <c r="H164" s="47">
        <v>377259.36</v>
      </c>
      <c r="I164" s="47">
        <v>190185.66</v>
      </c>
      <c r="J164" s="47">
        <f t="shared" si="2"/>
        <v>187073.69999999998</v>
      </c>
    </row>
    <row r="165" spans="1:10" ht="33.75">
      <c r="A165" s="45" t="s">
        <v>619</v>
      </c>
      <c r="B165" s="45" t="s">
        <v>1151</v>
      </c>
      <c r="C165" s="45" t="s">
        <v>464</v>
      </c>
      <c r="D165" s="45" t="s">
        <v>1329</v>
      </c>
      <c r="E165" s="45" t="s">
        <v>617</v>
      </c>
      <c r="F165" s="48" t="s">
        <v>618</v>
      </c>
      <c r="G165" s="45" t="s">
        <v>452</v>
      </c>
      <c r="H165" s="47">
        <v>113932.33</v>
      </c>
      <c r="I165" s="47">
        <v>55185.6</v>
      </c>
      <c r="J165" s="47">
        <f t="shared" si="2"/>
        <v>58746.73</v>
      </c>
    </row>
    <row r="166" spans="1:10" ht="33.75">
      <c r="A166" s="45" t="s">
        <v>620</v>
      </c>
      <c r="B166" s="45" t="s">
        <v>1151</v>
      </c>
      <c r="C166" s="45" t="s">
        <v>464</v>
      </c>
      <c r="D166" s="45" t="s">
        <v>1329</v>
      </c>
      <c r="E166" s="45" t="s">
        <v>621</v>
      </c>
      <c r="F166" s="48" t="s">
        <v>622</v>
      </c>
      <c r="G166" s="45" t="s">
        <v>450</v>
      </c>
      <c r="H166" s="47">
        <v>53280</v>
      </c>
      <c r="I166" s="47">
        <v>26640</v>
      </c>
      <c r="J166" s="47">
        <f t="shared" si="2"/>
        <v>26640</v>
      </c>
    </row>
    <row r="167" spans="1:10" ht="33.75">
      <c r="A167" s="45" t="s">
        <v>623</v>
      </c>
      <c r="B167" s="45" t="s">
        <v>1151</v>
      </c>
      <c r="C167" s="45" t="s">
        <v>464</v>
      </c>
      <c r="D167" s="45" t="s">
        <v>1329</v>
      </c>
      <c r="E167" s="45" t="s">
        <v>621</v>
      </c>
      <c r="F167" s="48" t="s">
        <v>622</v>
      </c>
      <c r="G167" s="45" t="s">
        <v>452</v>
      </c>
      <c r="H167" s="47">
        <v>16099</v>
      </c>
      <c r="I167" s="47">
        <v>8044.45</v>
      </c>
      <c r="J167" s="47">
        <f t="shared" si="2"/>
        <v>8054.55</v>
      </c>
    </row>
    <row r="168" spans="1:10" ht="22.5">
      <c r="A168" s="45" t="s">
        <v>624</v>
      </c>
      <c r="B168" s="45" t="s">
        <v>1151</v>
      </c>
      <c r="C168" s="45" t="s">
        <v>464</v>
      </c>
      <c r="D168" s="45" t="s">
        <v>1329</v>
      </c>
      <c r="E168" s="45" t="s">
        <v>625</v>
      </c>
      <c r="F168" s="46" t="s">
        <v>626</v>
      </c>
      <c r="G168" s="45" t="s">
        <v>469</v>
      </c>
      <c r="H168" s="47">
        <v>786622.54</v>
      </c>
      <c r="I168" s="47">
        <v>0</v>
      </c>
      <c r="J168" s="47">
        <f t="shared" si="2"/>
        <v>786622.54</v>
      </c>
    </row>
    <row r="169" spans="1:10" ht="33.75">
      <c r="A169" s="45" t="s">
        <v>627</v>
      </c>
      <c r="B169" s="45" t="s">
        <v>1151</v>
      </c>
      <c r="C169" s="45" t="s">
        <v>464</v>
      </c>
      <c r="D169" s="45" t="s">
        <v>1329</v>
      </c>
      <c r="E169" s="45" t="s">
        <v>628</v>
      </c>
      <c r="F169" s="46" t="s">
        <v>629</v>
      </c>
      <c r="G169" s="45" t="s">
        <v>1251</v>
      </c>
      <c r="H169" s="47">
        <v>1066200</v>
      </c>
      <c r="I169" s="47">
        <v>435459.1</v>
      </c>
      <c r="J169" s="47">
        <f t="shared" si="2"/>
        <v>630740.9</v>
      </c>
    </row>
    <row r="170" spans="1:10" ht="33.75">
      <c r="A170" s="45" t="s">
        <v>630</v>
      </c>
      <c r="B170" s="45" t="s">
        <v>1151</v>
      </c>
      <c r="C170" s="45" t="s">
        <v>464</v>
      </c>
      <c r="D170" s="45" t="s">
        <v>1329</v>
      </c>
      <c r="E170" s="45" t="s">
        <v>628</v>
      </c>
      <c r="F170" s="46" t="s">
        <v>629</v>
      </c>
      <c r="G170" s="45" t="s">
        <v>1265</v>
      </c>
      <c r="H170" s="47">
        <v>12000</v>
      </c>
      <c r="I170" s="47">
        <v>0</v>
      </c>
      <c r="J170" s="47">
        <f t="shared" si="2"/>
        <v>12000</v>
      </c>
    </row>
    <row r="171" spans="1:10" ht="33.75">
      <c r="A171" s="45" t="s">
        <v>631</v>
      </c>
      <c r="B171" s="45" t="s">
        <v>1151</v>
      </c>
      <c r="C171" s="45" t="s">
        <v>464</v>
      </c>
      <c r="D171" s="45" t="s">
        <v>1329</v>
      </c>
      <c r="E171" s="45" t="s">
        <v>628</v>
      </c>
      <c r="F171" s="46" t="s">
        <v>629</v>
      </c>
      <c r="G171" s="45" t="s">
        <v>1252</v>
      </c>
      <c r="H171" s="47">
        <v>321993</v>
      </c>
      <c r="I171" s="47">
        <v>118864.46</v>
      </c>
      <c r="J171" s="47">
        <f t="shared" si="2"/>
        <v>203128.53999999998</v>
      </c>
    </row>
    <row r="172" spans="1:10" ht="33.75">
      <c r="A172" s="45" t="s">
        <v>632</v>
      </c>
      <c r="B172" s="45" t="s">
        <v>1151</v>
      </c>
      <c r="C172" s="45" t="s">
        <v>464</v>
      </c>
      <c r="D172" s="45" t="s">
        <v>1329</v>
      </c>
      <c r="E172" s="45" t="s">
        <v>628</v>
      </c>
      <c r="F172" s="46" t="s">
        <v>629</v>
      </c>
      <c r="G172" s="45" t="s">
        <v>1268</v>
      </c>
      <c r="H172" s="47">
        <v>185307</v>
      </c>
      <c r="I172" s="47">
        <v>87539.13</v>
      </c>
      <c r="J172" s="47">
        <f t="shared" si="2"/>
        <v>97767.87</v>
      </c>
    </row>
    <row r="173" spans="1:10" ht="22.5">
      <c r="A173" s="45" t="s">
        <v>633</v>
      </c>
      <c r="B173" s="45" t="s">
        <v>1151</v>
      </c>
      <c r="C173" s="45" t="s">
        <v>464</v>
      </c>
      <c r="D173" s="45" t="s">
        <v>1329</v>
      </c>
      <c r="E173" s="45" t="s">
        <v>634</v>
      </c>
      <c r="F173" s="46" t="s">
        <v>635</v>
      </c>
      <c r="G173" s="45" t="s">
        <v>1251</v>
      </c>
      <c r="H173" s="47">
        <v>2099693</v>
      </c>
      <c r="I173" s="47">
        <v>1167860.63</v>
      </c>
      <c r="J173" s="47">
        <f t="shared" si="2"/>
        <v>931832.3700000001</v>
      </c>
    </row>
    <row r="174" spans="1:10" ht="22.5">
      <c r="A174" s="45" t="s">
        <v>636</v>
      </c>
      <c r="B174" s="45" t="s">
        <v>1151</v>
      </c>
      <c r="C174" s="45" t="s">
        <v>464</v>
      </c>
      <c r="D174" s="45" t="s">
        <v>1329</v>
      </c>
      <c r="E174" s="45" t="s">
        <v>634</v>
      </c>
      <c r="F174" s="46" t="s">
        <v>635</v>
      </c>
      <c r="G174" s="45" t="s">
        <v>1265</v>
      </c>
      <c r="H174" s="47">
        <v>78000</v>
      </c>
      <c r="I174" s="47">
        <v>14450</v>
      </c>
      <c r="J174" s="47">
        <f t="shared" si="2"/>
        <v>63550</v>
      </c>
    </row>
    <row r="175" spans="1:10" ht="22.5">
      <c r="A175" s="45" t="s">
        <v>637</v>
      </c>
      <c r="B175" s="45" t="s">
        <v>1151</v>
      </c>
      <c r="C175" s="45" t="s">
        <v>464</v>
      </c>
      <c r="D175" s="45" t="s">
        <v>1329</v>
      </c>
      <c r="E175" s="45" t="s">
        <v>634</v>
      </c>
      <c r="F175" s="46" t="s">
        <v>635</v>
      </c>
      <c r="G175" s="45" t="s">
        <v>1252</v>
      </c>
      <c r="H175" s="47">
        <v>634107</v>
      </c>
      <c r="I175" s="47">
        <v>284861.59</v>
      </c>
      <c r="J175" s="47">
        <f t="shared" si="2"/>
        <v>349245.41</v>
      </c>
    </row>
    <row r="176" spans="1:10" ht="22.5">
      <c r="A176" s="45" t="s">
        <v>638</v>
      </c>
      <c r="B176" s="45" t="s">
        <v>1151</v>
      </c>
      <c r="C176" s="45" t="s">
        <v>464</v>
      </c>
      <c r="D176" s="45" t="s">
        <v>1329</v>
      </c>
      <c r="E176" s="45" t="s">
        <v>634</v>
      </c>
      <c r="F176" s="46" t="s">
        <v>635</v>
      </c>
      <c r="G176" s="45" t="s">
        <v>1268</v>
      </c>
      <c r="H176" s="47">
        <v>602000</v>
      </c>
      <c r="I176" s="47">
        <v>222049.53</v>
      </c>
      <c r="J176" s="47">
        <f t="shared" si="2"/>
        <v>379950.47</v>
      </c>
    </row>
    <row r="177" spans="1:10" ht="33.75">
      <c r="A177" s="45" t="s">
        <v>639</v>
      </c>
      <c r="B177" s="45" t="s">
        <v>1151</v>
      </c>
      <c r="C177" s="45" t="s">
        <v>464</v>
      </c>
      <c r="D177" s="45" t="s">
        <v>1329</v>
      </c>
      <c r="E177" s="45" t="s">
        <v>640</v>
      </c>
      <c r="F177" s="46" t="s">
        <v>641</v>
      </c>
      <c r="G177" s="45" t="s">
        <v>450</v>
      </c>
      <c r="H177" s="47">
        <v>14710999</v>
      </c>
      <c r="I177" s="47">
        <v>7210000</v>
      </c>
      <c r="J177" s="47">
        <f t="shared" si="2"/>
        <v>7500999</v>
      </c>
    </row>
    <row r="178" spans="1:10" ht="33.75">
      <c r="A178" s="45" t="s">
        <v>642</v>
      </c>
      <c r="B178" s="45" t="s">
        <v>1151</v>
      </c>
      <c r="C178" s="45" t="s">
        <v>464</v>
      </c>
      <c r="D178" s="45" t="s">
        <v>1329</v>
      </c>
      <c r="E178" s="45" t="s">
        <v>640</v>
      </c>
      <c r="F178" s="46" t="s">
        <v>641</v>
      </c>
      <c r="G178" s="45" t="s">
        <v>536</v>
      </c>
      <c r="H178" s="47">
        <v>102000</v>
      </c>
      <c r="I178" s="47">
        <v>13716</v>
      </c>
      <c r="J178" s="47">
        <f t="shared" si="2"/>
        <v>88284</v>
      </c>
    </row>
    <row r="179" spans="1:10" ht="33.75">
      <c r="A179" s="45" t="s">
        <v>643</v>
      </c>
      <c r="B179" s="45" t="s">
        <v>1151</v>
      </c>
      <c r="C179" s="45" t="s">
        <v>464</v>
      </c>
      <c r="D179" s="45" t="s">
        <v>1329</v>
      </c>
      <c r="E179" s="45" t="s">
        <v>640</v>
      </c>
      <c r="F179" s="46" t="s">
        <v>641</v>
      </c>
      <c r="G179" s="45" t="s">
        <v>452</v>
      </c>
      <c r="H179" s="47">
        <v>4442713.27</v>
      </c>
      <c r="I179" s="47">
        <v>1925459.77</v>
      </c>
      <c r="J179" s="47">
        <f t="shared" si="2"/>
        <v>2517253.4999999995</v>
      </c>
    </row>
    <row r="180" spans="1:10" ht="33.75">
      <c r="A180" s="45" t="s">
        <v>644</v>
      </c>
      <c r="B180" s="45" t="s">
        <v>1151</v>
      </c>
      <c r="C180" s="45" t="s">
        <v>464</v>
      </c>
      <c r="D180" s="45" t="s">
        <v>1329</v>
      </c>
      <c r="E180" s="45" t="s">
        <v>640</v>
      </c>
      <c r="F180" s="46" t="s">
        <v>641</v>
      </c>
      <c r="G180" s="45" t="s">
        <v>1268</v>
      </c>
      <c r="H180" s="47">
        <v>5098299</v>
      </c>
      <c r="I180" s="47">
        <v>2335701.61</v>
      </c>
      <c r="J180" s="47">
        <f t="shared" si="2"/>
        <v>2762597.39</v>
      </c>
    </row>
    <row r="181" spans="1:10" ht="33.75">
      <c r="A181" s="45" t="s">
        <v>645</v>
      </c>
      <c r="B181" s="45" t="s">
        <v>1151</v>
      </c>
      <c r="C181" s="45" t="s">
        <v>464</v>
      </c>
      <c r="D181" s="45" t="s">
        <v>1329</v>
      </c>
      <c r="E181" s="45" t="s">
        <v>640</v>
      </c>
      <c r="F181" s="46" t="s">
        <v>641</v>
      </c>
      <c r="G181" s="45" t="s">
        <v>1303</v>
      </c>
      <c r="H181" s="47">
        <v>20000</v>
      </c>
      <c r="I181" s="47">
        <v>13126.79</v>
      </c>
      <c r="J181" s="47">
        <f t="shared" si="2"/>
        <v>6873.209999999999</v>
      </c>
    </row>
    <row r="182" spans="1:10" ht="33.75">
      <c r="A182" s="45" t="s">
        <v>646</v>
      </c>
      <c r="B182" s="45" t="s">
        <v>1151</v>
      </c>
      <c r="C182" s="45" t="s">
        <v>464</v>
      </c>
      <c r="D182" s="45" t="s">
        <v>1329</v>
      </c>
      <c r="E182" s="45" t="s">
        <v>647</v>
      </c>
      <c r="F182" s="48" t="s">
        <v>648</v>
      </c>
      <c r="G182" s="45" t="s">
        <v>469</v>
      </c>
      <c r="H182" s="47">
        <v>4624368.87</v>
      </c>
      <c r="I182" s="47">
        <v>2698993.57</v>
      </c>
      <c r="J182" s="47">
        <f t="shared" si="2"/>
        <v>1925375.3000000003</v>
      </c>
    </row>
    <row r="183" spans="1:10" ht="12.75">
      <c r="A183" s="42" t="s">
        <v>1138</v>
      </c>
      <c r="B183" s="42" t="s">
        <v>1151</v>
      </c>
      <c r="C183" s="42" t="s">
        <v>1257</v>
      </c>
      <c r="D183" s="42"/>
      <c r="E183" s="42"/>
      <c r="F183" s="43"/>
      <c r="G183" s="42"/>
      <c r="H183" s="44">
        <v>7056600</v>
      </c>
      <c r="I183" s="44">
        <f>I184+I187</f>
        <v>3468499.73</v>
      </c>
      <c r="J183" s="44">
        <f t="shared" si="2"/>
        <v>3588100.27</v>
      </c>
    </row>
    <row r="184" spans="1:10" ht="12.75">
      <c r="A184" s="42" t="s">
        <v>649</v>
      </c>
      <c r="B184" s="42" t="s">
        <v>1151</v>
      </c>
      <c r="C184" s="42" t="s">
        <v>1257</v>
      </c>
      <c r="D184" s="42" t="s">
        <v>1327</v>
      </c>
      <c r="E184" s="42"/>
      <c r="F184" s="43"/>
      <c r="G184" s="42"/>
      <c r="H184" s="44">
        <v>601700</v>
      </c>
      <c r="I184" s="44">
        <f>SUM(I185:I186)</f>
        <v>231156.25</v>
      </c>
      <c r="J184" s="44">
        <f t="shared" si="2"/>
        <v>370543.75</v>
      </c>
    </row>
    <row r="185" spans="1:10" ht="45">
      <c r="A185" s="45" t="s">
        <v>650</v>
      </c>
      <c r="B185" s="45" t="s">
        <v>1151</v>
      </c>
      <c r="C185" s="45" t="s">
        <v>1257</v>
      </c>
      <c r="D185" s="45" t="s">
        <v>1327</v>
      </c>
      <c r="E185" s="45" t="s">
        <v>651</v>
      </c>
      <c r="F185" s="48" t="s">
        <v>652</v>
      </c>
      <c r="G185" s="45" t="s">
        <v>469</v>
      </c>
      <c r="H185" s="47">
        <v>526487.48</v>
      </c>
      <c r="I185" s="47">
        <v>200389.52</v>
      </c>
      <c r="J185" s="47">
        <f t="shared" si="2"/>
        <v>326097.95999999996</v>
      </c>
    </row>
    <row r="186" spans="1:10" ht="45">
      <c r="A186" s="45" t="s">
        <v>653</v>
      </c>
      <c r="B186" s="45" t="s">
        <v>1151</v>
      </c>
      <c r="C186" s="45" t="s">
        <v>1257</v>
      </c>
      <c r="D186" s="45" t="s">
        <v>1327</v>
      </c>
      <c r="E186" s="45" t="s">
        <v>651</v>
      </c>
      <c r="F186" s="48" t="s">
        <v>652</v>
      </c>
      <c r="G186" s="45" t="s">
        <v>471</v>
      </c>
      <c r="H186" s="47">
        <v>75212.52</v>
      </c>
      <c r="I186" s="47">
        <v>30766.73</v>
      </c>
      <c r="J186" s="47">
        <f t="shared" si="2"/>
        <v>44445.79000000001</v>
      </c>
    </row>
    <row r="187" spans="1:10" ht="12.75">
      <c r="A187" s="42" t="s">
        <v>654</v>
      </c>
      <c r="B187" s="42" t="s">
        <v>1151</v>
      </c>
      <c r="C187" s="42" t="s">
        <v>1257</v>
      </c>
      <c r="D187" s="42" t="s">
        <v>1253</v>
      </c>
      <c r="E187" s="42"/>
      <c r="F187" s="43"/>
      <c r="G187" s="42"/>
      <c r="H187" s="44">
        <v>6454900</v>
      </c>
      <c r="I187" s="44">
        <f>SUM(I188:I189)</f>
        <v>3237343.48</v>
      </c>
      <c r="J187" s="44">
        <f t="shared" si="2"/>
        <v>3217556.52</v>
      </c>
    </row>
    <row r="188" spans="1:10" ht="33.75">
      <c r="A188" s="45" t="s">
        <v>1427</v>
      </c>
      <c r="B188" s="45" t="s">
        <v>1151</v>
      </c>
      <c r="C188" s="45" t="s">
        <v>1257</v>
      </c>
      <c r="D188" s="45" t="s">
        <v>1253</v>
      </c>
      <c r="E188" s="45" t="s">
        <v>655</v>
      </c>
      <c r="F188" s="48" t="s">
        <v>656</v>
      </c>
      <c r="G188" s="45" t="s">
        <v>1268</v>
      </c>
      <c r="H188" s="47">
        <v>63910</v>
      </c>
      <c r="I188" s="47">
        <v>25500.08</v>
      </c>
      <c r="J188" s="47">
        <f t="shared" si="2"/>
        <v>38409.92</v>
      </c>
    </row>
    <row r="189" spans="1:10" ht="33.75">
      <c r="A189" s="45" t="s">
        <v>657</v>
      </c>
      <c r="B189" s="45" t="s">
        <v>1151</v>
      </c>
      <c r="C189" s="45" t="s">
        <v>1257</v>
      </c>
      <c r="D189" s="45" t="s">
        <v>1253</v>
      </c>
      <c r="E189" s="45" t="s">
        <v>655</v>
      </c>
      <c r="F189" s="48" t="s">
        <v>656</v>
      </c>
      <c r="G189" s="45" t="s">
        <v>1081</v>
      </c>
      <c r="H189" s="47">
        <v>6390990</v>
      </c>
      <c r="I189" s="47">
        <v>3211843.4</v>
      </c>
      <c r="J189" s="47">
        <f t="shared" si="2"/>
        <v>3179146.6</v>
      </c>
    </row>
    <row r="190" spans="1:10" ht="12.75">
      <c r="A190" s="42" t="s">
        <v>658</v>
      </c>
      <c r="B190" s="42" t="s">
        <v>659</v>
      </c>
      <c r="C190" s="42"/>
      <c r="D190" s="42"/>
      <c r="E190" s="42"/>
      <c r="F190" s="43" t="s">
        <v>660</v>
      </c>
      <c r="G190" s="42"/>
      <c r="H190" s="44">
        <v>5195260</v>
      </c>
      <c r="I190" s="44">
        <f>I191+I202+I207+I214+I218</f>
        <v>2348571.17</v>
      </c>
      <c r="J190" s="44">
        <f t="shared" si="2"/>
        <v>2846688.83</v>
      </c>
    </row>
    <row r="191" spans="1:10" ht="12.75">
      <c r="A191" s="42" t="s">
        <v>661</v>
      </c>
      <c r="B191" s="42" t="s">
        <v>659</v>
      </c>
      <c r="C191" s="42" t="s">
        <v>1247</v>
      </c>
      <c r="D191" s="42"/>
      <c r="E191" s="42"/>
      <c r="F191" s="43"/>
      <c r="G191" s="42"/>
      <c r="H191" s="44">
        <v>2090543.84</v>
      </c>
      <c r="I191" s="44">
        <f>SUM(I192)</f>
        <v>878216.11</v>
      </c>
      <c r="J191" s="44">
        <f t="shared" si="2"/>
        <v>1212327.73</v>
      </c>
    </row>
    <row r="192" spans="1:10" ht="12.75">
      <c r="A192" s="42" t="s">
        <v>662</v>
      </c>
      <c r="B192" s="42" t="s">
        <v>659</v>
      </c>
      <c r="C192" s="42" t="s">
        <v>1247</v>
      </c>
      <c r="D192" s="42" t="s">
        <v>1253</v>
      </c>
      <c r="E192" s="42"/>
      <c r="F192" s="43"/>
      <c r="G192" s="42"/>
      <c r="H192" s="44">
        <v>2090543.84</v>
      </c>
      <c r="I192" s="44">
        <f>SUM(I193:I201)</f>
        <v>878216.11</v>
      </c>
      <c r="J192" s="44">
        <f t="shared" si="2"/>
        <v>1212327.73</v>
      </c>
    </row>
    <row r="193" spans="1:10" ht="33.75">
      <c r="A193" s="45" t="s">
        <v>663</v>
      </c>
      <c r="B193" s="45" t="s">
        <v>659</v>
      </c>
      <c r="C193" s="45" t="s">
        <v>1247</v>
      </c>
      <c r="D193" s="45" t="s">
        <v>1253</v>
      </c>
      <c r="E193" s="45" t="s">
        <v>664</v>
      </c>
      <c r="F193" s="48" t="s">
        <v>665</v>
      </c>
      <c r="G193" s="45" t="s">
        <v>1251</v>
      </c>
      <c r="H193" s="47">
        <v>252078.22</v>
      </c>
      <c r="I193" s="47">
        <v>101502.87</v>
      </c>
      <c r="J193" s="47">
        <f t="shared" si="2"/>
        <v>150575.35</v>
      </c>
    </row>
    <row r="194" spans="1:10" ht="33.75">
      <c r="A194" s="45" t="s">
        <v>1063</v>
      </c>
      <c r="B194" s="45" t="s">
        <v>659</v>
      </c>
      <c r="C194" s="45" t="s">
        <v>1247</v>
      </c>
      <c r="D194" s="45" t="s">
        <v>1253</v>
      </c>
      <c r="E194" s="45" t="s">
        <v>664</v>
      </c>
      <c r="F194" s="48" t="s">
        <v>665</v>
      </c>
      <c r="G194" s="45" t="s">
        <v>1252</v>
      </c>
      <c r="H194" s="47">
        <v>76127.62</v>
      </c>
      <c r="I194" s="47">
        <v>30754.83</v>
      </c>
      <c r="J194" s="47">
        <f t="shared" si="2"/>
        <v>45372.78999999999</v>
      </c>
    </row>
    <row r="195" spans="1:10" ht="33.75">
      <c r="A195" s="45" t="s">
        <v>666</v>
      </c>
      <c r="B195" s="45" t="s">
        <v>659</v>
      </c>
      <c r="C195" s="45" t="s">
        <v>1247</v>
      </c>
      <c r="D195" s="45" t="s">
        <v>1253</v>
      </c>
      <c r="E195" s="45" t="s">
        <v>667</v>
      </c>
      <c r="F195" s="48" t="s">
        <v>668</v>
      </c>
      <c r="G195" s="45" t="s">
        <v>1251</v>
      </c>
      <c r="H195" s="47">
        <v>39960</v>
      </c>
      <c r="I195" s="47">
        <v>16000.65</v>
      </c>
      <c r="J195" s="47">
        <f t="shared" si="2"/>
        <v>23959.35</v>
      </c>
    </row>
    <row r="196" spans="1:10" ht="33.75">
      <c r="A196" s="45" t="s">
        <v>669</v>
      </c>
      <c r="B196" s="45" t="s">
        <v>659</v>
      </c>
      <c r="C196" s="45" t="s">
        <v>1247</v>
      </c>
      <c r="D196" s="45" t="s">
        <v>1253</v>
      </c>
      <c r="E196" s="45" t="s">
        <v>667</v>
      </c>
      <c r="F196" s="48" t="s">
        <v>668</v>
      </c>
      <c r="G196" s="45" t="s">
        <v>1252</v>
      </c>
      <c r="H196" s="47">
        <v>12067.92</v>
      </c>
      <c r="I196" s="47">
        <v>4832.19</v>
      </c>
      <c r="J196" s="47">
        <f t="shared" si="2"/>
        <v>7235.7300000000005</v>
      </c>
    </row>
    <row r="197" spans="1:10" ht="22.5">
      <c r="A197" s="45" t="s">
        <v>670</v>
      </c>
      <c r="B197" s="45" t="s">
        <v>659</v>
      </c>
      <c r="C197" s="45" t="s">
        <v>1247</v>
      </c>
      <c r="D197" s="45" t="s">
        <v>1253</v>
      </c>
      <c r="E197" s="45" t="s">
        <v>671</v>
      </c>
      <c r="F197" s="46" t="s">
        <v>672</v>
      </c>
      <c r="G197" s="45" t="s">
        <v>1251</v>
      </c>
      <c r="H197" s="47">
        <v>571966.19</v>
      </c>
      <c r="I197" s="47">
        <v>270562.05</v>
      </c>
      <c r="J197" s="47">
        <f t="shared" si="2"/>
        <v>301404.13999999996</v>
      </c>
    </row>
    <row r="198" spans="1:10" ht="22.5">
      <c r="A198" s="45" t="s">
        <v>673</v>
      </c>
      <c r="B198" s="45" t="s">
        <v>659</v>
      </c>
      <c r="C198" s="45" t="s">
        <v>1247</v>
      </c>
      <c r="D198" s="45" t="s">
        <v>1253</v>
      </c>
      <c r="E198" s="45" t="s">
        <v>671</v>
      </c>
      <c r="F198" s="46" t="s">
        <v>672</v>
      </c>
      <c r="G198" s="45" t="s">
        <v>1252</v>
      </c>
      <c r="H198" s="47">
        <v>172733.79</v>
      </c>
      <c r="I198" s="47">
        <v>66623.82</v>
      </c>
      <c r="J198" s="47">
        <f t="shared" si="2"/>
        <v>106109.97</v>
      </c>
    </row>
    <row r="199" spans="1:10" ht="22.5">
      <c r="A199" s="45" t="s">
        <v>674</v>
      </c>
      <c r="B199" s="45" t="s">
        <v>659</v>
      </c>
      <c r="C199" s="45" t="s">
        <v>1247</v>
      </c>
      <c r="D199" s="45" t="s">
        <v>1253</v>
      </c>
      <c r="E199" s="45" t="s">
        <v>671</v>
      </c>
      <c r="F199" s="46" t="s">
        <v>672</v>
      </c>
      <c r="G199" s="45" t="s">
        <v>1268</v>
      </c>
      <c r="H199" s="47">
        <v>302403.96</v>
      </c>
      <c r="I199" s="47">
        <v>93058.12</v>
      </c>
      <c r="J199" s="47">
        <f t="shared" si="2"/>
        <v>209345.84000000003</v>
      </c>
    </row>
    <row r="200" spans="1:10" ht="22.5">
      <c r="A200" s="45" t="s">
        <v>675</v>
      </c>
      <c r="B200" s="45" t="s">
        <v>659</v>
      </c>
      <c r="C200" s="45" t="s">
        <v>1247</v>
      </c>
      <c r="D200" s="45" t="s">
        <v>1253</v>
      </c>
      <c r="E200" s="45" t="s">
        <v>676</v>
      </c>
      <c r="F200" s="46" t="s">
        <v>672</v>
      </c>
      <c r="G200" s="45" t="s">
        <v>1251</v>
      </c>
      <c r="H200" s="47">
        <v>509444.3</v>
      </c>
      <c r="I200" s="47">
        <v>230262.71</v>
      </c>
      <c r="J200" s="47">
        <f t="shared" si="2"/>
        <v>279181.58999999997</v>
      </c>
    </row>
    <row r="201" spans="1:10" ht="22.5">
      <c r="A201" s="45" t="s">
        <v>677</v>
      </c>
      <c r="B201" s="45" t="s">
        <v>659</v>
      </c>
      <c r="C201" s="45" t="s">
        <v>1247</v>
      </c>
      <c r="D201" s="45" t="s">
        <v>1253</v>
      </c>
      <c r="E201" s="45" t="s">
        <v>676</v>
      </c>
      <c r="F201" s="46" t="s">
        <v>672</v>
      </c>
      <c r="G201" s="45" t="s">
        <v>1252</v>
      </c>
      <c r="H201" s="47">
        <v>153761.84</v>
      </c>
      <c r="I201" s="47">
        <v>64618.87</v>
      </c>
      <c r="J201" s="47">
        <f aca="true" t="shared" si="3" ref="J201:J264">H201-I201</f>
        <v>89142.97</v>
      </c>
    </row>
    <row r="202" spans="1:10" ht="12.75">
      <c r="A202" s="42" t="s">
        <v>678</v>
      </c>
      <c r="B202" s="42" t="s">
        <v>659</v>
      </c>
      <c r="C202" s="42" t="s">
        <v>1248</v>
      </c>
      <c r="D202" s="42"/>
      <c r="E202" s="42"/>
      <c r="F202" s="43"/>
      <c r="G202" s="42"/>
      <c r="H202" s="44">
        <v>76100</v>
      </c>
      <c r="I202" s="44">
        <f>SUM(I203)</f>
        <v>34986.520000000004</v>
      </c>
      <c r="J202" s="44">
        <f t="shared" si="3"/>
        <v>41113.479999999996</v>
      </c>
    </row>
    <row r="203" spans="1:10" ht="12.75">
      <c r="A203" s="42" t="s">
        <v>679</v>
      </c>
      <c r="B203" s="42" t="s">
        <v>659</v>
      </c>
      <c r="C203" s="42" t="s">
        <v>1248</v>
      </c>
      <c r="D203" s="42" t="s">
        <v>1327</v>
      </c>
      <c r="E203" s="42"/>
      <c r="F203" s="43"/>
      <c r="G203" s="42"/>
      <c r="H203" s="44">
        <v>76100</v>
      </c>
      <c r="I203" s="44">
        <f>SUM(I204:I206)</f>
        <v>34986.520000000004</v>
      </c>
      <c r="J203" s="44">
        <f t="shared" si="3"/>
        <v>41113.479999999996</v>
      </c>
    </row>
    <row r="204" spans="1:10" ht="22.5">
      <c r="A204" s="45" t="s">
        <v>680</v>
      </c>
      <c r="B204" s="45" t="s">
        <v>659</v>
      </c>
      <c r="C204" s="45" t="s">
        <v>1248</v>
      </c>
      <c r="D204" s="45" t="s">
        <v>1327</v>
      </c>
      <c r="E204" s="45" t="s">
        <v>681</v>
      </c>
      <c r="F204" s="46" t="s">
        <v>682</v>
      </c>
      <c r="G204" s="45" t="s">
        <v>1251</v>
      </c>
      <c r="H204" s="47">
        <v>47484.64</v>
      </c>
      <c r="I204" s="47">
        <v>24330.8</v>
      </c>
      <c r="J204" s="47">
        <f t="shared" si="3"/>
        <v>23153.84</v>
      </c>
    </row>
    <row r="205" spans="1:10" ht="22.5">
      <c r="A205" s="45" t="s">
        <v>683</v>
      </c>
      <c r="B205" s="45" t="s">
        <v>659</v>
      </c>
      <c r="C205" s="45" t="s">
        <v>1248</v>
      </c>
      <c r="D205" s="45" t="s">
        <v>1327</v>
      </c>
      <c r="E205" s="45" t="s">
        <v>681</v>
      </c>
      <c r="F205" s="46" t="s">
        <v>682</v>
      </c>
      <c r="G205" s="45" t="s">
        <v>1252</v>
      </c>
      <c r="H205" s="47">
        <v>14340.36</v>
      </c>
      <c r="I205" s="47">
        <v>7080.72</v>
      </c>
      <c r="J205" s="47">
        <f t="shared" si="3"/>
        <v>7259.64</v>
      </c>
    </row>
    <row r="206" spans="1:10" ht="22.5">
      <c r="A206" s="45" t="s">
        <v>684</v>
      </c>
      <c r="B206" s="45" t="s">
        <v>659</v>
      </c>
      <c r="C206" s="45" t="s">
        <v>1248</v>
      </c>
      <c r="D206" s="45" t="s">
        <v>1327</v>
      </c>
      <c r="E206" s="45" t="s">
        <v>681</v>
      </c>
      <c r="F206" s="46" t="s">
        <v>682</v>
      </c>
      <c r="G206" s="45" t="s">
        <v>1268</v>
      </c>
      <c r="H206" s="47">
        <v>14275</v>
      </c>
      <c r="I206" s="47">
        <v>3575</v>
      </c>
      <c r="J206" s="47">
        <f t="shared" si="3"/>
        <v>10700</v>
      </c>
    </row>
    <row r="207" spans="1:10" ht="12.75">
      <c r="A207" s="42" t="s">
        <v>685</v>
      </c>
      <c r="B207" s="42" t="s">
        <v>659</v>
      </c>
      <c r="C207" s="42" t="s">
        <v>1327</v>
      </c>
      <c r="D207" s="42"/>
      <c r="E207" s="42"/>
      <c r="F207" s="43"/>
      <c r="G207" s="42"/>
      <c r="H207" s="44">
        <v>1741203.14</v>
      </c>
      <c r="I207" s="44">
        <f>SUM(I208)</f>
        <v>897927.21</v>
      </c>
      <c r="J207" s="44">
        <f t="shared" si="3"/>
        <v>843275.9299999999</v>
      </c>
    </row>
    <row r="208" spans="1:10" ht="12.75">
      <c r="A208" s="42" t="s">
        <v>686</v>
      </c>
      <c r="B208" s="42" t="s">
        <v>659</v>
      </c>
      <c r="C208" s="42" t="s">
        <v>1327</v>
      </c>
      <c r="D208" s="42" t="s">
        <v>1257</v>
      </c>
      <c r="E208" s="42"/>
      <c r="F208" s="43"/>
      <c r="G208" s="42"/>
      <c r="H208" s="44">
        <v>1741203.14</v>
      </c>
      <c r="I208" s="44">
        <f>SUM(I209:I213)</f>
        <v>897927.21</v>
      </c>
      <c r="J208" s="44">
        <f t="shared" si="3"/>
        <v>843275.9299999999</v>
      </c>
    </row>
    <row r="209" spans="1:10" ht="22.5">
      <c r="A209" s="45" t="s">
        <v>687</v>
      </c>
      <c r="B209" s="45" t="s">
        <v>659</v>
      </c>
      <c r="C209" s="45" t="s">
        <v>1327</v>
      </c>
      <c r="D209" s="45" t="s">
        <v>1257</v>
      </c>
      <c r="E209" s="45" t="s">
        <v>688</v>
      </c>
      <c r="F209" s="46" t="s">
        <v>689</v>
      </c>
      <c r="G209" s="45" t="s">
        <v>1268</v>
      </c>
      <c r="H209" s="47">
        <v>131600</v>
      </c>
      <c r="I209" s="47">
        <v>50000</v>
      </c>
      <c r="J209" s="47">
        <f t="shared" si="3"/>
        <v>81600</v>
      </c>
    </row>
    <row r="210" spans="1:10" ht="33.75">
      <c r="A210" s="45" t="s">
        <v>690</v>
      </c>
      <c r="B210" s="45" t="s">
        <v>659</v>
      </c>
      <c r="C210" s="45" t="s">
        <v>1327</v>
      </c>
      <c r="D210" s="45" t="s">
        <v>1257</v>
      </c>
      <c r="E210" s="45" t="s">
        <v>691</v>
      </c>
      <c r="F210" s="46" t="s">
        <v>692</v>
      </c>
      <c r="G210" s="45" t="s">
        <v>450</v>
      </c>
      <c r="H210" s="47">
        <v>744047.43</v>
      </c>
      <c r="I210" s="47">
        <v>310548.62</v>
      </c>
      <c r="J210" s="47">
        <f t="shared" si="3"/>
        <v>433498.81000000006</v>
      </c>
    </row>
    <row r="211" spans="1:10" ht="33.75">
      <c r="A211" s="45" t="s">
        <v>693</v>
      </c>
      <c r="B211" s="45" t="s">
        <v>659</v>
      </c>
      <c r="C211" s="45" t="s">
        <v>1327</v>
      </c>
      <c r="D211" s="45" t="s">
        <v>1257</v>
      </c>
      <c r="E211" s="45" t="s">
        <v>691</v>
      </c>
      <c r="F211" s="46" t="s">
        <v>692</v>
      </c>
      <c r="G211" s="45" t="s">
        <v>452</v>
      </c>
      <c r="H211" s="47">
        <v>224702.67</v>
      </c>
      <c r="I211" s="47">
        <v>87599.36</v>
      </c>
      <c r="J211" s="47">
        <f t="shared" si="3"/>
        <v>137103.31</v>
      </c>
    </row>
    <row r="212" spans="1:10" ht="33.75">
      <c r="A212" s="45" t="s">
        <v>694</v>
      </c>
      <c r="B212" s="45" t="s">
        <v>659</v>
      </c>
      <c r="C212" s="45" t="s">
        <v>1327</v>
      </c>
      <c r="D212" s="45" t="s">
        <v>1257</v>
      </c>
      <c r="E212" s="45" t="s">
        <v>691</v>
      </c>
      <c r="F212" s="46" t="s">
        <v>692</v>
      </c>
      <c r="G212" s="45" t="s">
        <v>1268</v>
      </c>
      <c r="H212" s="47">
        <v>623353.04</v>
      </c>
      <c r="I212" s="47">
        <v>449779.23</v>
      </c>
      <c r="J212" s="47">
        <f t="shared" si="3"/>
        <v>173573.81000000006</v>
      </c>
    </row>
    <row r="213" spans="1:10" ht="22.5">
      <c r="A213" s="45" t="s">
        <v>695</v>
      </c>
      <c r="B213" s="45" t="s">
        <v>659</v>
      </c>
      <c r="C213" s="45" t="s">
        <v>1327</v>
      </c>
      <c r="D213" s="45" t="s">
        <v>1257</v>
      </c>
      <c r="E213" s="45" t="s">
        <v>696</v>
      </c>
      <c r="F213" s="46" t="s">
        <v>697</v>
      </c>
      <c r="G213" s="45" t="s">
        <v>1268</v>
      </c>
      <c r="H213" s="47">
        <v>17500</v>
      </c>
      <c r="I213" s="47">
        <v>0</v>
      </c>
      <c r="J213" s="47">
        <f t="shared" si="3"/>
        <v>17500</v>
      </c>
    </row>
    <row r="214" spans="1:10" ht="12.75">
      <c r="A214" s="42" t="s">
        <v>698</v>
      </c>
      <c r="B214" s="42" t="s">
        <v>659</v>
      </c>
      <c r="C214" s="42" t="s">
        <v>1253</v>
      </c>
      <c r="D214" s="42"/>
      <c r="E214" s="42"/>
      <c r="F214" s="43"/>
      <c r="G214" s="42"/>
      <c r="H214" s="44">
        <v>41100</v>
      </c>
      <c r="I214" s="44">
        <f>SUM(I215)</f>
        <v>0</v>
      </c>
      <c r="J214" s="44">
        <f t="shared" si="3"/>
        <v>41100</v>
      </c>
    </row>
    <row r="215" spans="1:10" ht="12.75">
      <c r="A215" s="42" t="s">
        <v>699</v>
      </c>
      <c r="B215" s="42" t="s">
        <v>659</v>
      </c>
      <c r="C215" s="42" t="s">
        <v>1253</v>
      </c>
      <c r="D215" s="42" t="s">
        <v>1247</v>
      </c>
      <c r="E215" s="42"/>
      <c r="F215" s="43"/>
      <c r="G215" s="42"/>
      <c r="H215" s="44">
        <v>41100</v>
      </c>
      <c r="I215" s="44">
        <f>SUM(I216:I217)</f>
        <v>0</v>
      </c>
      <c r="J215" s="44">
        <f t="shared" si="3"/>
        <v>41100</v>
      </c>
    </row>
    <row r="216" spans="1:10" ht="33.75">
      <c r="A216" s="45" t="s">
        <v>700</v>
      </c>
      <c r="B216" s="45" t="s">
        <v>659</v>
      </c>
      <c r="C216" s="45" t="s">
        <v>1253</v>
      </c>
      <c r="D216" s="45" t="s">
        <v>1247</v>
      </c>
      <c r="E216" s="45" t="s">
        <v>701</v>
      </c>
      <c r="F216" s="46" t="s">
        <v>702</v>
      </c>
      <c r="G216" s="45" t="s">
        <v>450</v>
      </c>
      <c r="H216" s="47">
        <v>31567</v>
      </c>
      <c r="I216" s="47">
        <v>0</v>
      </c>
      <c r="J216" s="47">
        <f t="shared" si="3"/>
        <v>31567</v>
      </c>
    </row>
    <row r="217" spans="1:10" ht="33.75">
      <c r="A217" s="45" t="s">
        <v>703</v>
      </c>
      <c r="B217" s="45" t="s">
        <v>659</v>
      </c>
      <c r="C217" s="45" t="s">
        <v>1253</v>
      </c>
      <c r="D217" s="45" t="s">
        <v>1247</v>
      </c>
      <c r="E217" s="45" t="s">
        <v>701</v>
      </c>
      <c r="F217" s="46" t="s">
        <v>702</v>
      </c>
      <c r="G217" s="45" t="s">
        <v>452</v>
      </c>
      <c r="H217" s="47">
        <v>9533</v>
      </c>
      <c r="I217" s="47">
        <v>0</v>
      </c>
      <c r="J217" s="47">
        <f t="shared" si="3"/>
        <v>9533</v>
      </c>
    </row>
    <row r="218" spans="1:10" ht="12.75">
      <c r="A218" s="42" t="s">
        <v>704</v>
      </c>
      <c r="B218" s="42" t="s">
        <v>659</v>
      </c>
      <c r="C218" s="42" t="s">
        <v>705</v>
      </c>
      <c r="D218" s="42"/>
      <c r="E218" s="42"/>
      <c r="F218" s="43"/>
      <c r="G218" s="42"/>
      <c r="H218" s="44">
        <v>1246313.02</v>
      </c>
      <c r="I218" s="44">
        <f>I219+I221</f>
        <v>537441.3300000001</v>
      </c>
      <c r="J218" s="44">
        <f t="shared" si="3"/>
        <v>708871.69</v>
      </c>
    </row>
    <row r="219" spans="1:10" ht="12.75">
      <c r="A219" s="42" t="s">
        <v>706</v>
      </c>
      <c r="B219" s="42" t="s">
        <v>659</v>
      </c>
      <c r="C219" s="42" t="s">
        <v>705</v>
      </c>
      <c r="D219" s="42" t="s">
        <v>1327</v>
      </c>
      <c r="E219" s="42"/>
      <c r="F219" s="43"/>
      <c r="G219" s="42"/>
      <c r="H219" s="44">
        <v>150000</v>
      </c>
      <c r="I219" s="44">
        <f>SUM(I220)</f>
        <v>0</v>
      </c>
      <c r="J219" s="44">
        <f t="shared" si="3"/>
        <v>150000</v>
      </c>
    </row>
    <row r="220" spans="1:10" ht="22.5">
      <c r="A220" s="45" t="s">
        <v>707</v>
      </c>
      <c r="B220" s="45" t="s">
        <v>659</v>
      </c>
      <c r="C220" s="45" t="s">
        <v>705</v>
      </c>
      <c r="D220" s="45" t="s">
        <v>1327</v>
      </c>
      <c r="E220" s="45" t="s">
        <v>708</v>
      </c>
      <c r="F220" s="46" t="s">
        <v>709</v>
      </c>
      <c r="G220" s="45" t="s">
        <v>1268</v>
      </c>
      <c r="H220" s="47">
        <v>150000</v>
      </c>
      <c r="I220" s="47">
        <v>0</v>
      </c>
      <c r="J220" s="47">
        <f t="shared" si="3"/>
        <v>150000</v>
      </c>
    </row>
    <row r="221" spans="1:10" ht="12.75">
      <c r="A221" s="42" t="s">
        <v>710</v>
      </c>
      <c r="B221" s="42" t="s">
        <v>659</v>
      </c>
      <c r="C221" s="42" t="s">
        <v>705</v>
      </c>
      <c r="D221" s="42" t="s">
        <v>705</v>
      </c>
      <c r="E221" s="42"/>
      <c r="F221" s="43"/>
      <c r="G221" s="42"/>
      <c r="H221" s="44">
        <v>1096313.02</v>
      </c>
      <c r="I221" s="44">
        <f>SUM(I222:I228)</f>
        <v>537441.3300000001</v>
      </c>
      <c r="J221" s="44">
        <f t="shared" si="3"/>
        <v>558871.69</v>
      </c>
    </row>
    <row r="222" spans="1:10" ht="33.75">
      <c r="A222" s="45" t="s">
        <v>711</v>
      </c>
      <c r="B222" s="45" t="s">
        <v>659</v>
      </c>
      <c r="C222" s="45" t="s">
        <v>705</v>
      </c>
      <c r="D222" s="45" t="s">
        <v>705</v>
      </c>
      <c r="E222" s="45" t="s">
        <v>712</v>
      </c>
      <c r="F222" s="48" t="s">
        <v>713</v>
      </c>
      <c r="G222" s="45" t="s">
        <v>450</v>
      </c>
      <c r="H222" s="47">
        <v>235556.53</v>
      </c>
      <c r="I222" s="47">
        <v>109306.07</v>
      </c>
      <c r="J222" s="47">
        <f t="shared" si="3"/>
        <v>126250.45999999999</v>
      </c>
    </row>
    <row r="223" spans="1:10" ht="33.75">
      <c r="A223" s="45" t="s">
        <v>714</v>
      </c>
      <c r="B223" s="45" t="s">
        <v>659</v>
      </c>
      <c r="C223" s="45" t="s">
        <v>705</v>
      </c>
      <c r="D223" s="45" t="s">
        <v>705</v>
      </c>
      <c r="E223" s="45" t="s">
        <v>712</v>
      </c>
      <c r="F223" s="48" t="s">
        <v>713</v>
      </c>
      <c r="G223" s="45" t="s">
        <v>452</v>
      </c>
      <c r="H223" s="47">
        <v>71137.62</v>
      </c>
      <c r="I223" s="47">
        <v>33283.63</v>
      </c>
      <c r="J223" s="47">
        <f t="shared" si="3"/>
        <v>37853.99</v>
      </c>
    </row>
    <row r="224" spans="1:10" ht="33.75">
      <c r="A224" s="45" t="s">
        <v>715</v>
      </c>
      <c r="B224" s="45" t="s">
        <v>659</v>
      </c>
      <c r="C224" s="45" t="s">
        <v>705</v>
      </c>
      <c r="D224" s="45" t="s">
        <v>705</v>
      </c>
      <c r="E224" s="45" t="s">
        <v>716</v>
      </c>
      <c r="F224" s="48" t="s">
        <v>717</v>
      </c>
      <c r="G224" s="45" t="s">
        <v>450</v>
      </c>
      <c r="H224" s="47">
        <v>38841.67</v>
      </c>
      <c r="I224" s="47">
        <v>18078.8</v>
      </c>
      <c r="J224" s="47">
        <f t="shared" si="3"/>
        <v>20762.87</v>
      </c>
    </row>
    <row r="225" spans="1:10" ht="33.75">
      <c r="A225" s="45" t="s">
        <v>718</v>
      </c>
      <c r="B225" s="45" t="s">
        <v>659</v>
      </c>
      <c r="C225" s="45" t="s">
        <v>705</v>
      </c>
      <c r="D225" s="45" t="s">
        <v>705</v>
      </c>
      <c r="E225" s="45" t="s">
        <v>716</v>
      </c>
      <c r="F225" s="48" t="s">
        <v>717</v>
      </c>
      <c r="G225" s="45" t="s">
        <v>452</v>
      </c>
      <c r="H225" s="47">
        <v>11730.18</v>
      </c>
      <c r="I225" s="47">
        <v>5787.67</v>
      </c>
      <c r="J225" s="47">
        <f t="shared" si="3"/>
        <v>5942.51</v>
      </c>
    </row>
    <row r="226" spans="1:10" ht="22.5">
      <c r="A226" s="45" t="s">
        <v>719</v>
      </c>
      <c r="B226" s="45" t="s">
        <v>659</v>
      </c>
      <c r="C226" s="45" t="s">
        <v>705</v>
      </c>
      <c r="D226" s="45" t="s">
        <v>705</v>
      </c>
      <c r="E226" s="45" t="s">
        <v>720</v>
      </c>
      <c r="F226" s="46" t="s">
        <v>721</v>
      </c>
      <c r="G226" s="45" t="s">
        <v>450</v>
      </c>
      <c r="H226" s="47">
        <v>413835.65</v>
      </c>
      <c r="I226" s="47">
        <v>212252.76</v>
      </c>
      <c r="J226" s="47">
        <f t="shared" si="3"/>
        <v>201582.89</v>
      </c>
    </row>
    <row r="227" spans="1:10" ht="22.5">
      <c r="A227" s="45" t="s">
        <v>722</v>
      </c>
      <c r="B227" s="45" t="s">
        <v>659</v>
      </c>
      <c r="C227" s="45" t="s">
        <v>705</v>
      </c>
      <c r="D227" s="45" t="s">
        <v>705</v>
      </c>
      <c r="E227" s="45" t="s">
        <v>720</v>
      </c>
      <c r="F227" s="46" t="s">
        <v>721</v>
      </c>
      <c r="G227" s="45" t="s">
        <v>452</v>
      </c>
      <c r="H227" s="47">
        <v>125068.37</v>
      </c>
      <c r="I227" s="47">
        <v>72667.4</v>
      </c>
      <c r="J227" s="47">
        <f t="shared" si="3"/>
        <v>52400.97</v>
      </c>
    </row>
    <row r="228" spans="1:10" ht="22.5">
      <c r="A228" s="45" t="s">
        <v>723</v>
      </c>
      <c r="B228" s="45" t="s">
        <v>659</v>
      </c>
      <c r="C228" s="45" t="s">
        <v>705</v>
      </c>
      <c r="D228" s="45" t="s">
        <v>705</v>
      </c>
      <c r="E228" s="45" t="s">
        <v>720</v>
      </c>
      <c r="F228" s="46" t="s">
        <v>721</v>
      </c>
      <c r="G228" s="45" t="s">
        <v>1268</v>
      </c>
      <c r="H228" s="47">
        <v>200143</v>
      </c>
      <c r="I228" s="47">
        <v>86065</v>
      </c>
      <c r="J228" s="47">
        <f t="shared" si="3"/>
        <v>114078</v>
      </c>
    </row>
    <row r="229" spans="1:10" ht="12.75">
      <c r="A229" s="42" t="s">
        <v>724</v>
      </c>
      <c r="B229" s="42" t="s">
        <v>725</v>
      </c>
      <c r="C229" s="42"/>
      <c r="D229" s="42"/>
      <c r="E229" s="42"/>
      <c r="F229" s="43" t="s">
        <v>726</v>
      </c>
      <c r="G229" s="42"/>
      <c r="H229" s="44">
        <v>1123800</v>
      </c>
      <c r="I229" s="44">
        <f>I230</f>
        <v>220191.93</v>
      </c>
      <c r="J229" s="44">
        <f t="shared" si="3"/>
        <v>903608.0700000001</v>
      </c>
    </row>
    <row r="230" spans="1:10" ht="12.75">
      <c r="A230" s="42" t="s">
        <v>727</v>
      </c>
      <c r="B230" s="42" t="s">
        <v>725</v>
      </c>
      <c r="C230" s="42" t="s">
        <v>1247</v>
      </c>
      <c r="D230" s="42"/>
      <c r="E230" s="42"/>
      <c r="F230" s="43"/>
      <c r="G230" s="42"/>
      <c r="H230" s="44">
        <v>1123800</v>
      </c>
      <c r="I230" s="44">
        <f>I231</f>
        <v>220191.93</v>
      </c>
      <c r="J230" s="44">
        <f t="shared" si="3"/>
        <v>903608.0700000001</v>
      </c>
    </row>
    <row r="231" spans="1:10" ht="12.75">
      <c r="A231" s="42" t="s">
        <v>728</v>
      </c>
      <c r="B231" s="42" t="s">
        <v>725</v>
      </c>
      <c r="C231" s="42" t="s">
        <v>1247</v>
      </c>
      <c r="D231" s="42" t="s">
        <v>729</v>
      </c>
      <c r="E231" s="42"/>
      <c r="F231" s="43"/>
      <c r="G231" s="42"/>
      <c r="H231" s="44">
        <v>1123800</v>
      </c>
      <c r="I231" s="44">
        <f>SUM(I232:I235)</f>
        <v>220191.93</v>
      </c>
      <c r="J231" s="44">
        <f t="shared" si="3"/>
        <v>903608.0700000001</v>
      </c>
    </row>
    <row r="232" spans="1:10" ht="22.5">
      <c r="A232" s="45" t="s">
        <v>730</v>
      </c>
      <c r="B232" s="45" t="s">
        <v>725</v>
      </c>
      <c r="C232" s="45" t="s">
        <v>1247</v>
      </c>
      <c r="D232" s="45" t="s">
        <v>729</v>
      </c>
      <c r="E232" s="45" t="s">
        <v>731</v>
      </c>
      <c r="F232" s="46" t="s">
        <v>732</v>
      </c>
      <c r="G232" s="45" t="s">
        <v>1251</v>
      </c>
      <c r="H232" s="47">
        <v>710752.69</v>
      </c>
      <c r="I232" s="47">
        <v>130416.46</v>
      </c>
      <c r="J232" s="47">
        <f t="shared" si="3"/>
        <v>580336.23</v>
      </c>
    </row>
    <row r="233" spans="1:10" ht="22.5">
      <c r="A233" s="45" t="s">
        <v>733</v>
      </c>
      <c r="B233" s="45" t="s">
        <v>725</v>
      </c>
      <c r="C233" s="45" t="s">
        <v>1247</v>
      </c>
      <c r="D233" s="45" t="s">
        <v>729</v>
      </c>
      <c r="E233" s="45" t="s">
        <v>731</v>
      </c>
      <c r="F233" s="46" t="s">
        <v>732</v>
      </c>
      <c r="G233" s="45" t="s">
        <v>1265</v>
      </c>
      <c r="H233" s="47">
        <v>4000</v>
      </c>
      <c r="I233" s="47">
        <v>143.23</v>
      </c>
      <c r="J233" s="47">
        <f t="shared" si="3"/>
        <v>3856.77</v>
      </c>
    </row>
    <row r="234" spans="1:10" ht="22.5">
      <c r="A234" s="45" t="s">
        <v>734</v>
      </c>
      <c r="B234" s="45" t="s">
        <v>725</v>
      </c>
      <c r="C234" s="45" t="s">
        <v>1247</v>
      </c>
      <c r="D234" s="45" t="s">
        <v>729</v>
      </c>
      <c r="E234" s="45" t="s">
        <v>731</v>
      </c>
      <c r="F234" s="46" t="s">
        <v>732</v>
      </c>
      <c r="G234" s="45" t="s">
        <v>1252</v>
      </c>
      <c r="H234" s="47">
        <v>214647.31</v>
      </c>
      <c r="I234" s="47">
        <v>87632.24</v>
      </c>
      <c r="J234" s="47">
        <f t="shared" si="3"/>
        <v>127015.06999999999</v>
      </c>
    </row>
    <row r="235" spans="1:10" ht="22.5">
      <c r="A235" s="45" t="s">
        <v>735</v>
      </c>
      <c r="B235" s="45" t="s">
        <v>725</v>
      </c>
      <c r="C235" s="45" t="s">
        <v>1247</v>
      </c>
      <c r="D235" s="45" t="s">
        <v>729</v>
      </c>
      <c r="E235" s="45" t="s">
        <v>731</v>
      </c>
      <c r="F235" s="46" t="s">
        <v>732</v>
      </c>
      <c r="G235" s="45" t="s">
        <v>1268</v>
      </c>
      <c r="H235" s="47">
        <v>194400</v>
      </c>
      <c r="I235" s="47">
        <v>2000</v>
      </c>
      <c r="J235" s="47">
        <f t="shared" si="3"/>
        <v>192400</v>
      </c>
    </row>
    <row r="236" spans="1:10" ht="12.75">
      <c r="A236" s="42" t="s">
        <v>736</v>
      </c>
      <c r="B236" s="42" t="s">
        <v>737</v>
      </c>
      <c r="C236" s="42"/>
      <c r="D236" s="42"/>
      <c r="E236" s="42"/>
      <c r="F236" s="43" t="s">
        <v>738</v>
      </c>
      <c r="G236" s="42"/>
      <c r="H236" s="44">
        <v>2882600</v>
      </c>
      <c r="I236" s="44">
        <f>I237+I248+I253</f>
        <v>1147086.96</v>
      </c>
      <c r="J236" s="44">
        <f t="shared" si="3"/>
        <v>1735513.04</v>
      </c>
    </row>
    <row r="237" spans="1:10" ht="12.75">
      <c r="A237" s="42" t="s">
        <v>739</v>
      </c>
      <c r="B237" s="42" t="s">
        <v>737</v>
      </c>
      <c r="C237" s="42" t="s">
        <v>1247</v>
      </c>
      <c r="D237" s="42"/>
      <c r="E237" s="42"/>
      <c r="F237" s="43"/>
      <c r="G237" s="42"/>
      <c r="H237" s="44">
        <v>2224700</v>
      </c>
      <c r="I237" s="44">
        <f>SUM(I238)</f>
        <v>914222</v>
      </c>
      <c r="J237" s="44">
        <f t="shared" si="3"/>
        <v>1310478</v>
      </c>
    </row>
    <row r="238" spans="1:10" ht="12.75">
      <c r="A238" s="42" t="s">
        <v>740</v>
      </c>
      <c r="B238" s="42" t="s">
        <v>737</v>
      </c>
      <c r="C238" s="42" t="s">
        <v>1247</v>
      </c>
      <c r="D238" s="42" t="s">
        <v>1253</v>
      </c>
      <c r="E238" s="42"/>
      <c r="F238" s="43"/>
      <c r="G238" s="42"/>
      <c r="H238" s="44">
        <v>2224700</v>
      </c>
      <c r="I238" s="44">
        <f>SUM(I239:I247)</f>
        <v>914222</v>
      </c>
      <c r="J238" s="44">
        <f t="shared" si="3"/>
        <v>1310478</v>
      </c>
    </row>
    <row r="239" spans="1:10" ht="33.75">
      <c r="A239" s="45" t="s">
        <v>741</v>
      </c>
      <c r="B239" s="45" t="s">
        <v>737</v>
      </c>
      <c r="C239" s="45" t="s">
        <v>1247</v>
      </c>
      <c r="D239" s="45" t="s">
        <v>1253</v>
      </c>
      <c r="E239" s="45" t="s">
        <v>1254</v>
      </c>
      <c r="F239" s="48" t="s">
        <v>1255</v>
      </c>
      <c r="G239" s="45" t="s">
        <v>1251</v>
      </c>
      <c r="H239" s="47">
        <v>42703.53</v>
      </c>
      <c r="I239" s="47">
        <v>18461.36</v>
      </c>
      <c r="J239" s="47">
        <f t="shared" si="3"/>
        <v>24242.17</v>
      </c>
    </row>
    <row r="240" spans="1:10" ht="33.75">
      <c r="A240" s="45" t="s">
        <v>742</v>
      </c>
      <c r="B240" s="45" t="s">
        <v>737</v>
      </c>
      <c r="C240" s="45" t="s">
        <v>1247</v>
      </c>
      <c r="D240" s="45" t="s">
        <v>1253</v>
      </c>
      <c r="E240" s="45" t="s">
        <v>1254</v>
      </c>
      <c r="F240" s="48" t="s">
        <v>1255</v>
      </c>
      <c r="G240" s="45" t="s">
        <v>1252</v>
      </c>
      <c r="H240" s="47">
        <v>12896.47</v>
      </c>
      <c r="I240" s="47">
        <v>5575.29</v>
      </c>
      <c r="J240" s="47">
        <f t="shared" si="3"/>
        <v>7321.179999999999</v>
      </c>
    </row>
    <row r="241" spans="1:10" ht="33.75">
      <c r="A241" s="45" t="s">
        <v>743</v>
      </c>
      <c r="B241" s="45" t="s">
        <v>737</v>
      </c>
      <c r="C241" s="45" t="s">
        <v>1247</v>
      </c>
      <c r="D241" s="45" t="s">
        <v>1253</v>
      </c>
      <c r="E241" s="45" t="s">
        <v>1258</v>
      </c>
      <c r="F241" s="48" t="s">
        <v>1259</v>
      </c>
      <c r="G241" s="45" t="s">
        <v>1251</v>
      </c>
      <c r="H241" s="47">
        <v>6660</v>
      </c>
      <c r="I241" s="47">
        <v>3330</v>
      </c>
      <c r="J241" s="47">
        <f t="shared" si="3"/>
        <v>3330</v>
      </c>
    </row>
    <row r="242" spans="1:10" ht="33.75">
      <c r="A242" s="45" t="s">
        <v>744</v>
      </c>
      <c r="B242" s="45" t="s">
        <v>737</v>
      </c>
      <c r="C242" s="45" t="s">
        <v>1247</v>
      </c>
      <c r="D242" s="45" t="s">
        <v>1253</v>
      </c>
      <c r="E242" s="45" t="s">
        <v>1258</v>
      </c>
      <c r="F242" s="48" t="s">
        <v>1259</v>
      </c>
      <c r="G242" s="45" t="s">
        <v>1252</v>
      </c>
      <c r="H242" s="47">
        <v>2011.32</v>
      </c>
      <c r="I242" s="47">
        <v>1005.67</v>
      </c>
      <c r="J242" s="47">
        <f t="shared" si="3"/>
        <v>1005.65</v>
      </c>
    </row>
    <row r="243" spans="1:10" ht="22.5">
      <c r="A243" s="45" t="s">
        <v>745</v>
      </c>
      <c r="B243" s="45" t="s">
        <v>737</v>
      </c>
      <c r="C243" s="45" t="s">
        <v>1247</v>
      </c>
      <c r="D243" s="45" t="s">
        <v>1253</v>
      </c>
      <c r="E243" s="45" t="s">
        <v>1262</v>
      </c>
      <c r="F243" s="46" t="s">
        <v>1263</v>
      </c>
      <c r="G243" s="45" t="s">
        <v>1251</v>
      </c>
      <c r="H243" s="47">
        <v>1120506.92</v>
      </c>
      <c r="I243" s="47">
        <v>511011.91</v>
      </c>
      <c r="J243" s="47">
        <f t="shared" si="3"/>
        <v>609495.01</v>
      </c>
    </row>
    <row r="244" spans="1:10" ht="22.5">
      <c r="A244" s="45" t="s">
        <v>746</v>
      </c>
      <c r="B244" s="45" t="s">
        <v>737</v>
      </c>
      <c r="C244" s="45" t="s">
        <v>1247</v>
      </c>
      <c r="D244" s="45" t="s">
        <v>1253</v>
      </c>
      <c r="E244" s="45" t="s">
        <v>1262</v>
      </c>
      <c r="F244" s="46" t="s">
        <v>1263</v>
      </c>
      <c r="G244" s="45" t="s">
        <v>1252</v>
      </c>
      <c r="H244" s="47">
        <v>338393.08</v>
      </c>
      <c r="I244" s="47">
        <v>141710.38</v>
      </c>
      <c r="J244" s="47">
        <f t="shared" si="3"/>
        <v>196682.7</v>
      </c>
    </row>
    <row r="245" spans="1:10" ht="22.5">
      <c r="A245" s="45" t="s">
        <v>747</v>
      </c>
      <c r="B245" s="45" t="s">
        <v>737</v>
      </c>
      <c r="C245" s="45" t="s">
        <v>1247</v>
      </c>
      <c r="D245" s="45" t="s">
        <v>1253</v>
      </c>
      <c r="E245" s="45" t="s">
        <v>1262</v>
      </c>
      <c r="F245" s="46" t="s">
        <v>1263</v>
      </c>
      <c r="G245" s="45" t="s">
        <v>1268</v>
      </c>
      <c r="H245" s="47">
        <v>348300</v>
      </c>
      <c r="I245" s="47">
        <v>84057.35</v>
      </c>
      <c r="J245" s="47">
        <f t="shared" si="3"/>
        <v>264242.65</v>
      </c>
    </row>
    <row r="246" spans="1:10" ht="22.5">
      <c r="A246" s="45" t="s">
        <v>748</v>
      </c>
      <c r="B246" s="45" t="s">
        <v>737</v>
      </c>
      <c r="C246" s="45" t="s">
        <v>1247</v>
      </c>
      <c r="D246" s="45" t="s">
        <v>1253</v>
      </c>
      <c r="E246" s="45" t="s">
        <v>1272</v>
      </c>
      <c r="F246" s="46" t="s">
        <v>1263</v>
      </c>
      <c r="G246" s="45" t="s">
        <v>1251</v>
      </c>
      <c r="H246" s="47">
        <v>271296.98</v>
      </c>
      <c r="I246" s="47">
        <v>116462.54</v>
      </c>
      <c r="J246" s="47">
        <f t="shared" si="3"/>
        <v>154834.44</v>
      </c>
    </row>
    <row r="247" spans="1:10" ht="22.5">
      <c r="A247" s="45" t="s">
        <v>749</v>
      </c>
      <c r="B247" s="45" t="s">
        <v>737</v>
      </c>
      <c r="C247" s="45" t="s">
        <v>1247</v>
      </c>
      <c r="D247" s="45" t="s">
        <v>1253</v>
      </c>
      <c r="E247" s="45" t="s">
        <v>1272</v>
      </c>
      <c r="F247" s="46" t="s">
        <v>1263</v>
      </c>
      <c r="G247" s="45" t="s">
        <v>1252</v>
      </c>
      <c r="H247" s="47">
        <v>81931.7</v>
      </c>
      <c r="I247" s="47">
        <v>32607.5</v>
      </c>
      <c r="J247" s="47">
        <f t="shared" si="3"/>
        <v>49324.2</v>
      </c>
    </row>
    <row r="248" spans="1:10" ht="12.75">
      <c r="A248" s="42" t="s">
        <v>750</v>
      </c>
      <c r="B248" s="42" t="s">
        <v>737</v>
      </c>
      <c r="C248" s="42" t="s">
        <v>1248</v>
      </c>
      <c r="D248" s="42"/>
      <c r="E248" s="42"/>
      <c r="F248" s="43"/>
      <c r="G248" s="42"/>
      <c r="H248" s="44">
        <v>549900</v>
      </c>
      <c r="I248" s="44">
        <f>SUM(I249)</f>
        <v>232864.96000000002</v>
      </c>
      <c r="J248" s="44">
        <f t="shared" si="3"/>
        <v>317035.04</v>
      </c>
    </row>
    <row r="249" spans="1:10" ht="12.75">
      <c r="A249" s="42" t="s">
        <v>751</v>
      </c>
      <c r="B249" s="42" t="s">
        <v>737</v>
      </c>
      <c r="C249" s="42" t="s">
        <v>1248</v>
      </c>
      <c r="D249" s="42" t="s">
        <v>1327</v>
      </c>
      <c r="E249" s="42"/>
      <c r="F249" s="43"/>
      <c r="G249" s="42"/>
      <c r="H249" s="44">
        <v>549900</v>
      </c>
      <c r="I249" s="44">
        <f>SUM(I250:I252)</f>
        <v>232864.96000000002</v>
      </c>
      <c r="J249" s="44">
        <f t="shared" si="3"/>
        <v>317035.04</v>
      </c>
    </row>
    <row r="250" spans="1:10" ht="22.5">
      <c r="A250" s="45" t="s">
        <v>1268</v>
      </c>
      <c r="B250" s="45" t="s">
        <v>737</v>
      </c>
      <c r="C250" s="45" t="s">
        <v>1248</v>
      </c>
      <c r="D250" s="45" t="s">
        <v>1327</v>
      </c>
      <c r="E250" s="45" t="s">
        <v>752</v>
      </c>
      <c r="F250" s="46" t="s">
        <v>682</v>
      </c>
      <c r="G250" s="45" t="s">
        <v>1251</v>
      </c>
      <c r="H250" s="47">
        <v>379877.12</v>
      </c>
      <c r="I250" s="47">
        <v>184444.2</v>
      </c>
      <c r="J250" s="47">
        <f t="shared" si="3"/>
        <v>195432.91999999998</v>
      </c>
    </row>
    <row r="251" spans="1:10" ht="22.5">
      <c r="A251" s="45" t="s">
        <v>753</v>
      </c>
      <c r="B251" s="45" t="s">
        <v>737</v>
      </c>
      <c r="C251" s="45" t="s">
        <v>1248</v>
      </c>
      <c r="D251" s="45" t="s">
        <v>1327</v>
      </c>
      <c r="E251" s="45" t="s">
        <v>752</v>
      </c>
      <c r="F251" s="46" t="s">
        <v>682</v>
      </c>
      <c r="G251" s="45" t="s">
        <v>1252</v>
      </c>
      <c r="H251" s="47">
        <v>114722.88</v>
      </c>
      <c r="I251" s="47">
        <v>42645.76</v>
      </c>
      <c r="J251" s="47">
        <f t="shared" si="3"/>
        <v>72077.12</v>
      </c>
    </row>
    <row r="252" spans="1:10" ht="22.5">
      <c r="A252" s="45" t="s">
        <v>754</v>
      </c>
      <c r="B252" s="45" t="s">
        <v>737</v>
      </c>
      <c r="C252" s="45" t="s">
        <v>1248</v>
      </c>
      <c r="D252" s="45" t="s">
        <v>1327</v>
      </c>
      <c r="E252" s="45" t="s">
        <v>752</v>
      </c>
      <c r="F252" s="46" t="s">
        <v>682</v>
      </c>
      <c r="G252" s="45" t="s">
        <v>1268</v>
      </c>
      <c r="H252" s="47">
        <v>55300</v>
      </c>
      <c r="I252" s="47">
        <v>5775</v>
      </c>
      <c r="J252" s="47">
        <f t="shared" si="3"/>
        <v>49525</v>
      </c>
    </row>
    <row r="253" spans="1:10" ht="12.75">
      <c r="A253" s="42" t="s">
        <v>755</v>
      </c>
      <c r="B253" s="42" t="s">
        <v>737</v>
      </c>
      <c r="C253" s="42" t="s">
        <v>1327</v>
      </c>
      <c r="D253" s="42"/>
      <c r="E253" s="42"/>
      <c r="F253" s="43"/>
      <c r="G253" s="42"/>
      <c r="H253" s="44">
        <v>108000</v>
      </c>
      <c r="I253" s="44">
        <f>SUM(I254)</f>
        <v>0</v>
      </c>
      <c r="J253" s="44">
        <f t="shared" si="3"/>
        <v>108000</v>
      </c>
    </row>
    <row r="254" spans="1:10" ht="12.75">
      <c r="A254" s="42" t="s">
        <v>756</v>
      </c>
      <c r="B254" s="42" t="s">
        <v>737</v>
      </c>
      <c r="C254" s="42" t="s">
        <v>1327</v>
      </c>
      <c r="D254" s="42" t="s">
        <v>1257</v>
      </c>
      <c r="E254" s="42"/>
      <c r="F254" s="43"/>
      <c r="G254" s="42"/>
      <c r="H254" s="44">
        <v>108000</v>
      </c>
      <c r="I254" s="44">
        <f>SUM(I255:I257)</f>
        <v>0</v>
      </c>
      <c r="J254" s="44">
        <f t="shared" si="3"/>
        <v>108000</v>
      </c>
    </row>
    <row r="255" spans="1:10" ht="22.5">
      <c r="A255" s="45" t="s">
        <v>757</v>
      </c>
      <c r="B255" s="45" t="s">
        <v>737</v>
      </c>
      <c r="C255" s="45" t="s">
        <v>1327</v>
      </c>
      <c r="D255" s="45" t="s">
        <v>1257</v>
      </c>
      <c r="E255" s="45" t="s">
        <v>688</v>
      </c>
      <c r="F255" s="46" t="s">
        <v>689</v>
      </c>
      <c r="G255" s="45" t="s">
        <v>1268</v>
      </c>
      <c r="H255" s="47">
        <v>90500</v>
      </c>
      <c r="I255" s="47">
        <v>0</v>
      </c>
      <c r="J255" s="47">
        <f t="shared" si="3"/>
        <v>90500</v>
      </c>
    </row>
    <row r="256" spans="1:10" ht="22.5">
      <c r="A256" s="45" t="s">
        <v>758</v>
      </c>
      <c r="B256" s="45" t="s">
        <v>737</v>
      </c>
      <c r="C256" s="45" t="s">
        <v>1327</v>
      </c>
      <c r="D256" s="45" t="s">
        <v>1257</v>
      </c>
      <c r="E256" s="45" t="s">
        <v>696</v>
      </c>
      <c r="F256" s="46" t="s">
        <v>697</v>
      </c>
      <c r="G256" s="45" t="s">
        <v>1268</v>
      </c>
      <c r="H256" s="47">
        <v>6395</v>
      </c>
      <c r="I256" s="47">
        <v>0</v>
      </c>
      <c r="J256" s="47">
        <f t="shared" si="3"/>
        <v>6395</v>
      </c>
    </row>
    <row r="257" spans="1:10" ht="22.5">
      <c r="A257" s="45" t="s">
        <v>759</v>
      </c>
      <c r="B257" s="45" t="s">
        <v>737</v>
      </c>
      <c r="C257" s="45" t="s">
        <v>1327</v>
      </c>
      <c r="D257" s="45" t="s">
        <v>1257</v>
      </c>
      <c r="E257" s="45" t="s">
        <v>760</v>
      </c>
      <c r="F257" s="46" t="s">
        <v>761</v>
      </c>
      <c r="G257" s="45" t="s">
        <v>1268</v>
      </c>
      <c r="H257" s="47">
        <v>11105</v>
      </c>
      <c r="I257" s="47">
        <v>0</v>
      </c>
      <c r="J257" s="47">
        <f t="shared" si="3"/>
        <v>11105</v>
      </c>
    </row>
    <row r="258" spans="1:10" ht="12.75">
      <c r="A258" s="42" t="s">
        <v>762</v>
      </c>
      <c r="B258" s="42" t="s">
        <v>1068</v>
      </c>
      <c r="C258" s="42"/>
      <c r="D258" s="42"/>
      <c r="E258" s="42"/>
      <c r="F258" s="43" t="s">
        <v>763</v>
      </c>
      <c r="G258" s="42"/>
      <c r="H258" s="44">
        <v>106929170.44</v>
      </c>
      <c r="I258" s="44">
        <f>I259+I273</f>
        <v>35082024.69</v>
      </c>
      <c r="J258" s="44">
        <f t="shared" si="3"/>
        <v>71847145.75</v>
      </c>
    </row>
    <row r="259" spans="1:10" ht="12.75">
      <c r="A259" s="42" t="s">
        <v>764</v>
      </c>
      <c r="B259" s="42" t="s">
        <v>1068</v>
      </c>
      <c r="C259" s="42" t="s">
        <v>464</v>
      </c>
      <c r="D259" s="42"/>
      <c r="E259" s="42"/>
      <c r="F259" s="43"/>
      <c r="G259" s="42"/>
      <c r="H259" s="44">
        <v>24826541.69</v>
      </c>
      <c r="I259" s="44">
        <f>I260+I270</f>
        <v>12941035.76</v>
      </c>
      <c r="J259" s="44">
        <f t="shared" si="3"/>
        <v>11885505.930000002</v>
      </c>
    </row>
    <row r="260" spans="1:10" ht="12.75">
      <c r="A260" s="42" t="s">
        <v>765</v>
      </c>
      <c r="B260" s="42" t="s">
        <v>1068</v>
      </c>
      <c r="C260" s="42" t="s">
        <v>464</v>
      </c>
      <c r="D260" s="42" t="s">
        <v>1327</v>
      </c>
      <c r="E260" s="42"/>
      <c r="F260" s="43"/>
      <c r="G260" s="42"/>
      <c r="H260" s="44">
        <v>24745841.69</v>
      </c>
      <c r="I260" s="44">
        <f>SUM(I261:I269)</f>
        <v>12888229.5</v>
      </c>
      <c r="J260" s="44">
        <f t="shared" si="3"/>
        <v>11857612.190000001</v>
      </c>
    </row>
    <row r="261" spans="1:10" ht="33.75">
      <c r="A261" s="45" t="s">
        <v>766</v>
      </c>
      <c r="B261" s="45" t="s">
        <v>1068</v>
      </c>
      <c r="C261" s="45" t="s">
        <v>464</v>
      </c>
      <c r="D261" s="45" t="s">
        <v>1327</v>
      </c>
      <c r="E261" s="45" t="s">
        <v>767</v>
      </c>
      <c r="F261" s="48" t="s">
        <v>768</v>
      </c>
      <c r="G261" s="45" t="s">
        <v>469</v>
      </c>
      <c r="H261" s="47">
        <v>2192734.09</v>
      </c>
      <c r="I261" s="47">
        <v>875286.18</v>
      </c>
      <c r="J261" s="47">
        <f t="shared" si="3"/>
        <v>1317447.9099999997</v>
      </c>
    </row>
    <row r="262" spans="1:10" ht="33.75">
      <c r="A262" s="45" t="s">
        <v>769</v>
      </c>
      <c r="B262" s="45" t="s">
        <v>1068</v>
      </c>
      <c r="C262" s="45" t="s">
        <v>464</v>
      </c>
      <c r="D262" s="45" t="s">
        <v>1327</v>
      </c>
      <c r="E262" s="45" t="s">
        <v>770</v>
      </c>
      <c r="F262" s="48" t="s">
        <v>771</v>
      </c>
      <c r="G262" s="45" t="s">
        <v>469</v>
      </c>
      <c r="H262" s="47">
        <v>220274.96</v>
      </c>
      <c r="I262" s="47">
        <v>114997.58</v>
      </c>
      <c r="J262" s="47">
        <f t="shared" si="3"/>
        <v>105277.37999999999</v>
      </c>
    </row>
    <row r="263" spans="1:10" ht="22.5">
      <c r="A263" s="45" t="s">
        <v>772</v>
      </c>
      <c r="B263" s="45" t="s">
        <v>1068</v>
      </c>
      <c r="C263" s="45" t="s">
        <v>464</v>
      </c>
      <c r="D263" s="45" t="s">
        <v>1327</v>
      </c>
      <c r="E263" s="45" t="s">
        <v>773</v>
      </c>
      <c r="F263" s="46" t="s">
        <v>774</v>
      </c>
      <c r="G263" s="45" t="s">
        <v>469</v>
      </c>
      <c r="H263" s="47">
        <v>258052.6</v>
      </c>
      <c r="I263" s="47">
        <v>116760.96</v>
      </c>
      <c r="J263" s="47">
        <f t="shared" si="3"/>
        <v>141291.64</v>
      </c>
    </row>
    <row r="264" spans="1:10" ht="22.5">
      <c r="A264" s="45" t="s">
        <v>775</v>
      </c>
      <c r="B264" s="45" t="s">
        <v>1068</v>
      </c>
      <c r="C264" s="45" t="s">
        <v>464</v>
      </c>
      <c r="D264" s="45" t="s">
        <v>1327</v>
      </c>
      <c r="E264" s="45" t="s">
        <v>776</v>
      </c>
      <c r="F264" s="46" t="s">
        <v>777</v>
      </c>
      <c r="G264" s="45" t="s">
        <v>469</v>
      </c>
      <c r="H264" s="47">
        <v>28791.13</v>
      </c>
      <c r="I264" s="47">
        <v>15700.21</v>
      </c>
      <c r="J264" s="47">
        <f t="shared" si="3"/>
        <v>13090.920000000002</v>
      </c>
    </row>
    <row r="265" spans="1:10" ht="22.5">
      <c r="A265" s="45" t="s">
        <v>778</v>
      </c>
      <c r="B265" s="45" t="s">
        <v>1068</v>
      </c>
      <c r="C265" s="45" t="s">
        <v>464</v>
      </c>
      <c r="D265" s="45" t="s">
        <v>1327</v>
      </c>
      <c r="E265" s="45" t="s">
        <v>779</v>
      </c>
      <c r="F265" s="46" t="s">
        <v>780</v>
      </c>
      <c r="G265" s="45" t="s">
        <v>469</v>
      </c>
      <c r="H265" s="47">
        <v>100000</v>
      </c>
      <c r="I265" s="47">
        <v>0</v>
      </c>
      <c r="J265" s="47">
        <f aca="true" t="shared" si="4" ref="J265:J328">H265-I265</f>
        <v>100000</v>
      </c>
    </row>
    <row r="266" spans="1:10" ht="22.5">
      <c r="A266" s="45" t="s">
        <v>781</v>
      </c>
      <c r="B266" s="45" t="s">
        <v>1068</v>
      </c>
      <c r="C266" s="45" t="s">
        <v>464</v>
      </c>
      <c r="D266" s="45" t="s">
        <v>1327</v>
      </c>
      <c r="E266" s="45" t="s">
        <v>779</v>
      </c>
      <c r="F266" s="46" t="s">
        <v>780</v>
      </c>
      <c r="G266" s="45" t="s">
        <v>488</v>
      </c>
      <c r="H266" s="47">
        <v>260000</v>
      </c>
      <c r="I266" s="47">
        <v>0</v>
      </c>
      <c r="J266" s="47">
        <f t="shared" si="4"/>
        <v>260000</v>
      </c>
    </row>
    <row r="267" spans="1:10" ht="22.5">
      <c r="A267" s="45" t="s">
        <v>782</v>
      </c>
      <c r="B267" s="45" t="s">
        <v>1068</v>
      </c>
      <c r="C267" s="45" t="s">
        <v>464</v>
      </c>
      <c r="D267" s="45" t="s">
        <v>1327</v>
      </c>
      <c r="E267" s="45" t="s">
        <v>783</v>
      </c>
      <c r="F267" s="46" t="s">
        <v>784</v>
      </c>
      <c r="G267" s="45" t="s">
        <v>469</v>
      </c>
      <c r="H267" s="47">
        <v>2440903.29</v>
      </c>
      <c r="I267" s="47">
        <v>0</v>
      </c>
      <c r="J267" s="47">
        <f t="shared" si="4"/>
        <v>2440903.29</v>
      </c>
    </row>
    <row r="268" spans="1:10" ht="22.5">
      <c r="A268" s="45" t="s">
        <v>785</v>
      </c>
      <c r="B268" s="45" t="s">
        <v>1068</v>
      </c>
      <c r="C268" s="45" t="s">
        <v>464</v>
      </c>
      <c r="D268" s="45" t="s">
        <v>1327</v>
      </c>
      <c r="E268" s="45" t="s">
        <v>786</v>
      </c>
      <c r="F268" s="46" t="s">
        <v>787</v>
      </c>
      <c r="G268" s="45" t="s">
        <v>469</v>
      </c>
      <c r="H268" s="47">
        <v>19241448.62</v>
      </c>
      <c r="I268" s="47">
        <v>11765484.57</v>
      </c>
      <c r="J268" s="47">
        <f t="shared" si="4"/>
        <v>7475964.050000001</v>
      </c>
    </row>
    <row r="269" spans="1:10" ht="33.75">
      <c r="A269" s="45" t="s">
        <v>788</v>
      </c>
      <c r="B269" s="45" t="s">
        <v>1068</v>
      </c>
      <c r="C269" s="45" t="s">
        <v>464</v>
      </c>
      <c r="D269" s="45" t="s">
        <v>1327</v>
      </c>
      <c r="E269" s="45" t="s">
        <v>789</v>
      </c>
      <c r="F269" s="46" t="s">
        <v>790</v>
      </c>
      <c r="G269" s="45" t="s">
        <v>488</v>
      </c>
      <c r="H269" s="47">
        <v>3637</v>
      </c>
      <c r="I269" s="47">
        <v>0</v>
      </c>
      <c r="J269" s="47">
        <f t="shared" si="4"/>
        <v>3637</v>
      </c>
    </row>
    <row r="270" spans="1:10" ht="12.75">
      <c r="A270" s="42" t="s">
        <v>791</v>
      </c>
      <c r="B270" s="42" t="s">
        <v>1068</v>
      </c>
      <c r="C270" s="42" t="s">
        <v>464</v>
      </c>
      <c r="D270" s="42" t="s">
        <v>464</v>
      </c>
      <c r="E270" s="42"/>
      <c r="F270" s="43"/>
      <c r="G270" s="42"/>
      <c r="H270" s="44">
        <v>80700</v>
      </c>
      <c r="I270" s="44">
        <f>SUM(I271:I272)</f>
        <v>52806.26</v>
      </c>
      <c r="J270" s="44">
        <f t="shared" si="4"/>
        <v>27893.739999999998</v>
      </c>
    </row>
    <row r="271" spans="1:10" ht="22.5">
      <c r="A271" s="45" t="s">
        <v>792</v>
      </c>
      <c r="B271" s="45" t="s">
        <v>1068</v>
      </c>
      <c r="C271" s="45" t="s">
        <v>464</v>
      </c>
      <c r="D271" s="45" t="s">
        <v>464</v>
      </c>
      <c r="E271" s="45" t="s">
        <v>592</v>
      </c>
      <c r="F271" s="46" t="s">
        <v>593</v>
      </c>
      <c r="G271" s="45" t="s">
        <v>469</v>
      </c>
      <c r="H271" s="47">
        <v>74700</v>
      </c>
      <c r="I271" s="47">
        <v>52806.26</v>
      </c>
      <c r="J271" s="47">
        <f t="shared" si="4"/>
        <v>21893.739999999998</v>
      </c>
    </row>
    <row r="272" spans="1:10" ht="22.5">
      <c r="A272" s="45" t="s">
        <v>793</v>
      </c>
      <c r="B272" s="45" t="s">
        <v>1068</v>
      </c>
      <c r="C272" s="45" t="s">
        <v>464</v>
      </c>
      <c r="D272" s="45" t="s">
        <v>464</v>
      </c>
      <c r="E272" s="45" t="s">
        <v>592</v>
      </c>
      <c r="F272" s="46" t="s">
        <v>593</v>
      </c>
      <c r="G272" s="45" t="s">
        <v>471</v>
      </c>
      <c r="H272" s="47">
        <v>6000</v>
      </c>
      <c r="I272" s="47">
        <v>0</v>
      </c>
      <c r="J272" s="47">
        <f t="shared" si="4"/>
        <v>6000</v>
      </c>
    </row>
    <row r="273" spans="1:10" ht="12.75">
      <c r="A273" s="42" t="s">
        <v>794</v>
      </c>
      <c r="B273" s="42" t="s">
        <v>1068</v>
      </c>
      <c r="C273" s="42" t="s">
        <v>1335</v>
      </c>
      <c r="D273" s="42"/>
      <c r="E273" s="42"/>
      <c r="F273" s="43"/>
      <c r="G273" s="42"/>
      <c r="H273" s="44">
        <v>82102628.75</v>
      </c>
      <c r="I273" s="44">
        <f>I274+I314</f>
        <v>22140988.93</v>
      </c>
      <c r="J273" s="44">
        <f t="shared" si="4"/>
        <v>59961639.82</v>
      </c>
    </row>
    <row r="274" spans="1:10" ht="12.75">
      <c r="A274" s="42" t="s">
        <v>795</v>
      </c>
      <c r="B274" s="42" t="s">
        <v>1068</v>
      </c>
      <c r="C274" s="42" t="s">
        <v>1335</v>
      </c>
      <c r="D274" s="42" t="s">
        <v>1247</v>
      </c>
      <c r="E274" s="42"/>
      <c r="F274" s="43"/>
      <c r="G274" s="42"/>
      <c r="H274" s="44">
        <v>70054568.47</v>
      </c>
      <c r="I274" s="44">
        <f>SUM(I275:I313)</f>
        <v>19795138.14</v>
      </c>
      <c r="J274" s="44">
        <f t="shared" si="4"/>
        <v>50259430.33</v>
      </c>
    </row>
    <row r="275" spans="1:10" ht="33.75">
      <c r="A275" s="45" t="s">
        <v>796</v>
      </c>
      <c r="B275" s="45" t="s">
        <v>1068</v>
      </c>
      <c r="C275" s="45" t="s">
        <v>1335</v>
      </c>
      <c r="D275" s="45" t="s">
        <v>1247</v>
      </c>
      <c r="E275" s="45" t="s">
        <v>797</v>
      </c>
      <c r="F275" s="46" t="s">
        <v>798</v>
      </c>
      <c r="G275" s="45" t="s">
        <v>469</v>
      </c>
      <c r="H275" s="47">
        <v>1108653.12</v>
      </c>
      <c r="I275" s="47">
        <v>941022.91</v>
      </c>
      <c r="J275" s="47">
        <f t="shared" si="4"/>
        <v>167630.21000000008</v>
      </c>
    </row>
    <row r="276" spans="1:10" ht="33.75">
      <c r="A276" s="45" t="s">
        <v>799</v>
      </c>
      <c r="B276" s="45" t="s">
        <v>1068</v>
      </c>
      <c r="C276" s="45" t="s">
        <v>1335</v>
      </c>
      <c r="D276" s="45" t="s">
        <v>1247</v>
      </c>
      <c r="E276" s="45" t="s">
        <v>800</v>
      </c>
      <c r="F276" s="46" t="s">
        <v>801</v>
      </c>
      <c r="G276" s="45" t="s">
        <v>469</v>
      </c>
      <c r="H276" s="47">
        <v>169042.77</v>
      </c>
      <c r="I276" s="47">
        <v>144763.08</v>
      </c>
      <c r="J276" s="47">
        <f t="shared" si="4"/>
        <v>24279.690000000002</v>
      </c>
    </row>
    <row r="277" spans="1:10" ht="22.5">
      <c r="A277" s="45" t="s">
        <v>802</v>
      </c>
      <c r="B277" s="45" t="s">
        <v>1068</v>
      </c>
      <c r="C277" s="45" t="s">
        <v>1335</v>
      </c>
      <c r="D277" s="45" t="s">
        <v>1247</v>
      </c>
      <c r="E277" s="45" t="s">
        <v>803</v>
      </c>
      <c r="F277" s="46" t="s">
        <v>804</v>
      </c>
      <c r="G277" s="45" t="s">
        <v>469</v>
      </c>
      <c r="H277" s="47">
        <v>163899.58</v>
      </c>
      <c r="I277" s="47">
        <v>52427.86</v>
      </c>
      <c r="J277" s="47">
        <f t="shared" si="4"/>
        <v>111471.71999999999</v>
      </c>
    </row>
    <row r="278" spans="1:10" ht="22.5">
      <c r="A278" s="45" t="s">
        <v>805</v>
      </c>
      <c r="B278" s="45" t="s">
        <v>1068</v>
      </c>
      <c r="C278" s="45" t="s">
        <v>1335</v>
      </c>
      <c r="D278" s="45" t="s">
        <v>1247</v>
      </c>
      <c r="E278" s="45" t="s">
        <v>806</v>
      </c>
      <c r="F278" s="46" t="s">
        <v>807</v>
      </c>
      <c r="G278" s="45" t="s">
        <v>469</v>
      </c>
      <c r="H278" s="47">
        <v>753000</v>
      </c>
      <c r="I278" s="47">
        <v>208622.23</v>
      </c>
      <c r="J278" s="47">
        <f t="shared" si="4"/>
        <v>544377.77</v>
      </c>
    </row>
    <row r="279" spans="1:10" ht="22.5">
      <c r="A279" s="45" t="s">
        <v>808</v>
      </c>
      <c r="B279" s="45" t="s">
        <v>1068</v>
      </c>
      <c r="C279" s="45" t="s">
        <v>1335</v>
      </c>
      <c r="D279" s="45" t="s">
        <v>1247</v>
      </c>
      <c r="E279" s="45" t="s">
        <v>809</v>
      </c>
      <c r="F279" s="46" t="s">
        <v>810</v>
      </c>
      <c r="G279" s="45" t="s">
        <v>469</v>
      </c>
      <c r="H279" s="47">
        <v>327463</v>
      </c>
      <c r="I279" s="47">
        <v>0</v>
      </c>
      <c r="J279" s="47">
        <f t="shared" si="4"/>
        <v>327463</v>
      </c>
    </row>
    <row r="280" spans="1:10" ht="22.5">
      <c r="A280" s="45" t="s">
        <v>811</v>
      </c>
      <c r="B280" s="45" t="s">
        <v>1068</v>
      </c>
      <c r="C280" s="45" t="s">
        <v>1335</v>
      </c>
      <c r="D280" s="45" t="s">
        <v>1247</v>
      </c>
      <c r="E280" s="45" t="s">
        <v>809</v>
      </c>
      <c r="F280" s="46" t="s">
        <v>810</v>
      </c>
      <c r="G280" s="45" t="s">
        <v>488</v>
      </c>
      <c r="H280" s="47">
        <v>3290900.44</v>
      </c>
      <c r="I280" s="47">
        <v>0</v>
      </c>
      <c r="J280" s="47">
        <f t="shared" si="4"/>
        <v>3290900.44</v>
      </c>
    </row>
    <row r="281" spans="1:10" ht="22.5">
      <c r="A281" s="45" t="s">
        <v>812</v>
      </c>
      <c r="B281" s="45" t="s">
        <v>1068</v>
      </c>
      <c r="C281" s="45" t="s">
        <v>1335</v>
      </c>
      <c r="D281" s="45" t="s">
        <v>1247</v>
      </c>
      <c r="E281" s="45" t="s">
        <v>813</v>
      </c>
      <c r="F281" s="46" t="s">
        <v>814</v>
      </c>
      <c r="G281" s="45" t="s">
        <v>469</v>
      </c>
      <c r="H281" s="47">
        <v>97600</v>
      </c>
      <c r="I281" s="47">
        <v>0</v>
      </c>
      <c r="J281" s="47">
        <f t="shared" si="4"/>
        <v>97600</v>
      </c>
    </row>
    <row r="282" spans="1:10" ht="22.5">
      <c r="A282" s="45" t="s">
        <v>815</v>
      </c>
      <c r="B282" s="45" t="s">
        <v>1068</v>
      </c>
      <c r="C282" s="45" t="s">
        <v>1335</v>
      </c>
      <c r="D282" s="45" t="s">
        <v>1247</v>
      </c>
      <c r="E282" s="45" t="s">
        <v>816</v>
      </c>
      <c r="F282" s="46" t="s">
        <v>817</v>
      </c>
      <c r="G282" s="45" t="s">
        <v>469</v>
      </c>
      <c r="H282" s="47">
        <v>1453663.76</v>
      </c>
      <c r="I282" s="47">
        <v>0</v>
      </c>
      <c r="J282" s="47">
        <f t="shared" si="4"/>
        <v>1453663.76</v>
      </c>
    </row>
    <row r="283" spans="1:10" ht="22.5">
      <c r="A283" s="45" t="s">
        <v>818</v>
      </c>
      <c r="B283" s="45" t="s">
        <v>1068</v>
      </c>
      <c r="C283" s="45" t="s">
        <v>1335</v>
      </c>
      <c r="D283" s="45" t="s">
        <v>1247</v>
      </c>
      <c r="E283" s="45" t="s">
        <v>819</v>
      </c>
      <c r="F283" s="46" t="s">
        <v>820</v>
      </c>
      <c r="G283" s="45" t="s">
        <v>469</v>
      </c>
      <c r="H283" s="47">
        <v>2074382</v>
      </c>
      <c r="I283" s="47">
        <v>1996126.44</v>
      </c>
      <c r="J283" s="47">
        <f t="shared" si="4"/>
        <v>78255.56000000006</v>
      </c>
    </row>
    <row r="284" spans="1:10" ht="22.5">
      <c r="A284" s="45" t="s">
        <v>821</v>
      </c>
      <c r="B284" s="45" t="s">
        <v>1068</v>
      </c>
      <c r="C284" s="45" t="s">
        <v>1335</v>
      </c>
      <c r="D284" s="45" t="s">
        <v>1247</v>
      </c>
      <c r="E284" s="45" t="s">
        <v>819</v>
      </c>
      <c r="F284" s="46" t="s">
        <v>820</v>
      </c>
      <c r="G284" s="45" t="s">
        <v>488</v>
      </c>
      <c r="H284" s="47">
        <v>725618</v>
      </c>
      <c r="I284" s="47">
        <v>0</v>
      </c>
      <c r="J284" s="47">
        <f t="shared" si="4"/>
        <v>725618</v>
      </c>
    </row>
    <row r="285" spans="1:10" ht="22.5">
      <c r="A285" s="45" t="s">
        <v>822</v>
      </c>
      <c r="B285" s="45" t="s">
        <v>1068</v>
      </c>
      <c r="C285" s="45" t="s">
        <v>1335</v>
      </c>
      <c r="D285" s="45" t="s">
        <v>1247</v>
      </c>
      <c r="E285" s="45" t="s">
        <v>823</v>
      </c>
      <c r="F285" s="46" t="s">
        <v>824</v>
      </c>
      <c r="G285" s="45" t="s">
        <v>469</v>
      </c>
      <c r="H285" s="47">
        <v>9680173.31</v>
      </c>
      <c r="I285" s="47">
        <v>5598903.92</v>
      </c>
      <c r="J285" s="47">
        <f t="shared" si="4"/>
        <v>4081269.3900000006</v>
      </c>
    </row>
    <row r="286" spans="1:10" ht="22.5">
      <c r="A286" s="45" t="s">
        <v>825</v>
      </c>
      <c r="B286" s="45" t="s">
        <v>1068</v>
      </c>
      <c r="C286" s="45" t="s">
        <v>1335</v>
      </c>
      <c r="D286" s="45" t="s">
        <v>1247</v>
      </c>
      <c r="E286" s="45" t="s">
        <v>826</v>
      </c>
      <c r="F286" s="46" t="s">
        <v>827</v>
      </c>
      <c r="G286" s="45" t="s">
        <v>469</v>
      </c>
      <c r="H286" s="47">
        <v>1875470.93</v>
      </c>
      <c r="I286" s="47">
        <v>1053613.42</v>
      </c>
      <c r="J286" s="47">
        <f t="shared" si="4"/>
        <v>821857.51</v>
      </c>
    </row>
    <row r="287" spans="1:10" ht="12.75">
      <c r="A287" s="45" t="s">
        <v>828</v>
      </c>
      <c r="B287" s="45" t="s">
        <v>1068</v>
      </c>
      <c r="C287" s="45" t="s">
        <v>1335</v>
      </c>
      <c r="D287" s="45" t="s">
        <v>1247</v>
      </c>
      <c r="E287" s="45" t="s">
        <v>829</v>
      </c>
      <c r="F287" s="46" t="s">
        <v>830</v>
      </c>
      <c r="G287" s="45" t="s">
        <v>469</v>
      </c>
      <c r="H287" s="47">
        <v>130201.3</v>
      </c>
      <c r="I287" s="47">
        <v>19800</v>
      </c>
      <c r="J287" s="47">
        <f t="shared" si="4"/>
        <v>110401.3</v>
      </c>
    </row>
    <row r="288" spans="1:10" ht="22.5">
      <c r="A288" s="45" t="s">
        <v>831</v>
      </c>
      <c r="B288" s="45" t="s">
        <v>1068</v>
      </c>
      <c r="C288" s="45" t="s">
        <v>1335</v>
      </c>
      <c r="D288" s="45" t="s">
        <v>1247</v>
      </c>
      <c r="E288" s="45" t="s">
        <v>832</v>
      </c>
      <c r="F288" s="46" t="s">
        <v>833</v>
      </c>
      <c r="G288" s="45" t="s">
        <v>469</v>
      </c>
      <c r="H288" s="47">
        <v>6.3</v>
      </c>
      <c r="I288" s="47">
        <v>0</v>
      </c>
      <c r="J288" s="47">
        <f t="shared" si="4"/>
        <v>6.3</v>
      </c>
    </row>
    <row r="289" spans="1:10" ht="22.5">
      <c r="A289" s="45" t="s">
        <v>834</v>
      </c>
      <c r="B289" s="45" t="s">
        <v>1068</v>
      </c>
      <c r="C289" s="45" t="s">
        <v>1335</v>
      </c>
      <c r="D289" s="45" t="s">
        <v>1247</v>
      </c>
      <c r="E289" s="45" t="s">
        <v>835</v>
      </c>
      <c r="F289" s="46" t="s">
        <v>836</v>
      </c>
      <c r="G289" s="45" t="s">
        <v>469</v>
      </c>
      <c r="H289" s="47">
        <v>130200</v>
      </c>
      <c r="I289" s="47">
        <v>0</v>
      </c>
      <c r="J289" s="47">
        <f t="shared" si="4"/>
        <v>130200</v>
      </c>
    </row>
    <row r="290" spans="1:10" ht="22.5">
      <c r="A290" s="45" t="s">
        <v>837</v>
      </c>
      <c r="B290" s="45" t="s">
        <v>1068</v>
      </c>
      <c r="C290" s="45" t="s">
        <v>1335</v>
      </c>
      <c r="D290" s="45" t="s">
        <v>1247</v>
      </c>
      <c r="E290" s="45" t="s">
        <v>838</v>
      </c>
      <c r="F290" s="46" t="s">
        <v>839</v>
      </c>
      <c r="G290" s="45" t="s">
        <v>469</v>
      </c>
      <c r="H290" s="47">
        <v>986</v>
      </c>
      <c r="I290" s="47">
        <v>0</v>
      </c>
      <c r="J290" s="47">
        <f t="shared" si="4"/>
        <v>986</v>
      </c>
    </row>
    <row r="291" spans="1:10" ht="22.5">
      <c r="A291" s="45" t="s">
        <v>840</v>
      </c>
      <c r="B291" s="45" t="s">
        <v>1068</v>
      </c>
      <c r="C291" s="45" t="s">
        <v>1335</v>
      </c>
      <c r="D291" s="45" t="s">
        <v>1247</v>
      </c>
      <c r="E291" s="45" t="s">
        <v>841</v>
      </c>
      <c r="F291" s="46" t="s">
        <v>842</v>
      </c>
      <c r="G291" s="45" t="s">
        <v>469</v>
      </c>
      <c r="H291" s="47">
        <v>30975</v>
      </c>
      <c r="I291" s="47">
        <v>0</v>
      </c>
      <c r="J291" s="47">
        <f t="shared" si="4"/>
        <v>30975</v>
      </c>
    </row>
    <row r="292" spans="1:10" ht="33.75">
      <c r="A292" s="45" t="s">
        <v>843</v>
      </c>
      <c r="B292" s="45" t="s">
        <v>1068</v>
      </c>
      <c r="C292" s="45" t="s">
        <v>1335</v>
      </c>
      <c r="D292" s="45" t="s">
        <v>1247</v>
      </c>
      <c r="E292" s="45" t="s">
        <v>844</v>
      </c>
      <c r="F292" s="46" t="s">
        <v>845</v>
      </c>
      <c r="G292" s="45" t="s">
        <v>471</v>
      </c>
      <c r="H292" s="47">
        <v>1608313.26</v>
      </c>
      <c r="I292" s="47">
        <v>1343551.56</v>
      </c>
      <c r="J292" s="47">
        <f t="shared" si="4"/>
        <v>264761.69999999995</v>
      </c>
    </row>
    <row r="293" spans="1:10" ht="33.75">
      <c r="A293" s="45" t="s">
        <v>846</v>
      </c>
      <c r="B293" s="45" t="s">
        <v>1068</v>
      </c>
      <c r="C293" s="45" t="s">
        <v>1335</v>
      </c>
      <c r="D293" s="45" t="s">
        <v>1247</v>
      </c>
      <c r="E293" s="45" t="s">
        <v>847</v>
      </c>
      <c r="F293" s="48" t="s">
        <v>848</v>
      </c>
      <c r="G293" s="45" t="s">
        <v>471</v>
      </c>
      <c r="H293" s="47">
        <v>238370.35</v>
      </c>
      <c r="I293" s="47">
        <v>201950.82</v>
      </c>
      <c r="J293" s="47">
        <f t="shared" si="4"/>
        <v>36419.53</v>
      </c>
    </row>
    <row r="294" spans="1:10" ht="22.5">
      <c r="A294" s="45" t="s">
        <v>849</v>
      </c>
      <c r="B294" s="45" t="s">
        <v>1068</v>
      </c>
      <c r="C294" s="45" t="s">
        <v>1335</v>
      </c>
      <c r="D294" s="45" t="s">
        <v>1247</v>
      </c>
      <c r="E294" s="45" t="s">
        <v>850</v>
      </c>
      <c r="F294" s="46" t="s">
        <v>851</v>
      </c>
      <c r="G294" s="45" t="s">
        <v>471</v>
      </c>
      <c r="H294" s="47">
        <v>135766.31</v>
      </c>
      <c r="I294" s="47">
        <v>56484.51</v>
      </c>
      <c r="J294" s="47">
        <f t="shared" si="4"/>
        <v>79281.79999999999</v>
      </c>
    </row>
    <row r="295" spans="1:10" ht="22.5">
      <c r="A295" s="45" t="s">
        <v>852</v>
      </c>
      <c r="B295" s="45" t="s">
        <v>1068</v>
      </c>
      <c r="C295" s="45" t="s">
        <v>1335</v>
      </c>
      <c r="D295" s="45" t="s">
        <v>1247</v>
      </c>
      <c r="E295" s="45" t="s">
        <v>853</v>
      </c>
      <c r="F295" s="46" t="s">
        <v>777</v>
      </c>
      <c r="G295" s="45" t="s">
        <v>471</v>
      </c>
      <c r="H295" s="47">
        <v>208095.92</v>
      </c>
      <c r="I295" s="47">
        <v>58302.93</v>
      </c>
      <c r="J295" s="47">
        <f t="shared" si="4"/>
        <v>149792.99000000002</v>
      </c>
    </row>
    <row r="296" spans="1:10" ht="22.5">
      <c r="A296" s="45" t="s">
        <v>854</v>
      </c>
      <c r="B296" s="45" t="s">
        <v>1068</v>
      </c>
      <c r="C296" s="45" t="s">
        <v>1335</v>
      </c>
      <c r="D296" s="45" t="s">
        <v>1247</v>
      </c>
      <c r="E296" s="45" t="s">
        <v>855</v>
      </c>
      <c r="F296" s="46" t="s">
        <v>856</v>
      </c>
      <c r="G296" s="45" t="s">
        <v>491</v>
      </c>
      <c r="H296" s="47">
        <v>20000000</v>
      </c>
      <c r="I296" s="47">
        <v>0</v>
      </c>
      <c r="J296" s="47">
        <f t="shared" si="4"/>
        <v>20000000</v>
      </c>
    </row>
    <row r="297" spans="1:10" ht="22.5">
      <c r="A297" s="45" t="s">
        <v>857</v>
      </c>
      <c r="B297" s="45" t="s">
        <v>1068</v>
      </c>
      <c r="C297" s="45" t="s">
        <v>1335</v>
      </c>
      <c r="D297" s="45" t="s">
        <v>1247</v>
      </c>
      <c r="E297" s="45" t="s">
        <v>858</v>
      </c>
      <c r="F297" s="46" t="s">
        <v>859</v>
      </c>
      <c r="G297" s="45" t="s">
        <v>471</v>
      </c>
      <c r="H297" s="47">
        <v>1300000</v>
      </c>
      <c r="I297" s="47">
        <v>0</v>
      </c>
      <c r="J297" s="47">
        <f t="shared" si="4"/>
        <v>1300000</v>
      </c>
    </row>
    <row r="298" spans="1:10" ht="22.5">
      <c r="A298" s="45" t="s">
        <v>860</v>
      </c>
      <c r="B298" s="45" t="s">
        <v>1068</v>
      </c>
      <c r="C298" s="45" t="s">
        <v>1335</v>
      </c>
      <c r="D298" s="45" t="s">
        <v>1247</v>
      </c>
      <c r="E298" s="45" t="s">
        <v>858</v>
      </c>
      <c r="F298" s="46" t="s">
        <v>859</v>
      </c>
      <c r="G298" s="45" t="s">
        <v>491</v>
      </c>
      <c r="H298" s="47">
        <v>90000</v>
      </c>
      <c r="I298" s="47">
        <v>0</v>
      </c>
      <c r="J298" s="47">
        <f t="shared" si="4"/>
        <v>90000</v>
      </c>
    </row>
    <row r="299" spans="1:10" ht="22.5">
      <c r="A299" s="45" t="s">
        <v>861</v>
      </c>
      <c r="B299" s="45" t="s">
        <v>1068</v>
      </c>
      <c r="C299" s="45" t="s">
        <v>1335</v>
      </c>
      <c r="D299" s="45" t="s">
        <v>1247</v>
      </c>
      <c r="E299" s="45" t="s">
        <v>862</v>
      </c>
      <c r="F299" s="46" t="s">
        <v>863</v>
      </c>
      <c r="G299" s="45" t="s">
        <v>471</v>
      </c>
      <c r="H299" s="47">
        <v>1730186.4</v>
      </c>
      <c r="I299" s="47">
        <v>0</v>
      </c>
      <c r="J299" s="47">
        <f t="shared" si="4"/>
        <v>1730186.4</v>
      </c>
    </row>
    <row r="300" spans="1:10" ht="22.5">
      <c r="A300" s="45" t="s">
        <v>864</v>
      </c>
      <c r="B300" s="45" t="s">
        <v>1068</v>
      </c>
      <c r="C300" s="45" t="s">
        <v>1335</v>
      </c>
      <c r="D300" s="45" t="s">
        <v>1247</v>
      </c>
      <c r="E300" s="45" t="s">
        <v>865</v>
      </c>
      <c r="F300" s="46" t="s">
        <v>866</v>
      </c>
      <c r="G300" s="45" t="s">
        <v>471</v>
      </c>
      <c r="H300" s="47">
        <v>4224270.08</v>
      </c>
      <c r="I300" s="47">
        <v>2695511.75</v>
      </c>
      <c r="J300" s="47">
        <f t="shared" si="4"/>
        <v>1528758.33</v>
      </c>
    </row>
    <row r="301" spans="1:10" ht="22.5">
      <c r="A301" s="45" t="s">
        <v>867</v>
      </c>
      <c r="B301" s="45" t="s">
        <v>1068</v>
      </c>
      <c r="C301" s="45" t="s">
        <v>1335</v>
      </c>
      <c r="D301" s="45" t="s">
        <v>1247</v>
      </c>
      <c r="E301" s="45" t="s">
        <v>865</v>
      </c>
      <c r="F301" s="46" t="s">
        <v>866</v>
      </c>
      <c r="G301" s="45" t="s">
        <v>491</v>
      </c>
      <c r="H301" s="47">
        <v>20000</v>
      </c>
      <c r="I301" s="47">
        <v>0</v>
      </c>
      <c r="J301" s="47">
        <f t="shared" si="4"/>
        <v>20000</v>
      </c>
    </row>
    <row r="302" spans="1:10" ht="22.5">
      <c r="A302" s="45" t="s">
        <v>868</v>
      </c>
      <c r="B302" s="45" t="s">
        <v>1068</v>
      </c>
      <c r="C302" s="45" t="s">
        <v>1335</v>
      </c>
      <c r="D302" s="45" t="s">
        <v>1247</v>
      </c>
      <c r="E302" s="45" t="s">
        <v>869</v>
      </c>
      <c r="F302" s="46" t="s">
        <v>870</v>
      </c>
      <c r="G302" s="45" t="s">
        <v>471</v>
      </c>
      <c r="H302" s="47">
        <v>204000</v>
      </c>
      <c r="I302" s="47">
        <v>112615.09</v>
      </c>
      <c r="J302" s="47">
        <f t="shared" si="4"/>
        <v>91384.91</v>
      </c>
    </row>
    <row r="303" spans="1:10" ht="22.5">
      <c r="A303" s="45" t="s">
        <v>871</v>
      </c>
      <c r="B303" s="45" t="s">
        <v>1068</v>
      </c>
      <c r="C303" s="45" t="s">
        <v>1335</v>
      </c>
      <c r="D303" s="45" t="s">
        <v>1247</v>
      </c>
      <c r="E303" s="45" t="s">
        <v>872</v>
      </c>
      <c r="F303" s="46" t="s">
        <v>873</v>
      </c>
      <c r="G303" s="45" t="s">
        <v>471</v>
      </c>
      <c r="H303" s="47">
        <v>8437479.45</v>
      </c>
      <c r="I303" s="47">
        <v>5109641.62</v>
      </c>
      <c r="J303" s="47">
        <f t="shared" si="4"/>
        <v>3327837.829999999</v>
      </c>
    </row>
    <row r="304" spans="1:10" ht="22.5">
      <c r="A304" s="45" t="s">
        <v>874</v>
      </c>
      <c r="B304" s="45" t="s">
        <v>1068</v>
      </c>
      <c r="C304" s="45" t="s">
        <v>1335</v>
      </c>
      <c r="D304" s="45" t="s">
        <v>1247</v>
      </c>
      <c r="E304" s="45" t="s">
        <v>872</v>
      </c>
      <c r="F304" s="46" t="s">
        <v>873</v>
      </c>
      <c r="G304" s="45" t="s">
        <v>491</v>
      </c>
      <c r="H304" s="47">
        <v>60000</v>
      </c>
      <c r="I304" s="47">
        <v>40000</v>
      </c>
      <c r="J304" s="47">
        <f t="shared" si="4"/>
        <v>20000</v>
      </c>
    </row>
    <row r="305" spans="1:10" ht="12.75">
      <c r="A305" s="45" t="s">
        <v>875</v>
      </c>
      <c r="B305" s="45" t="s">
        <v>1068</v>
      </c>
      <c r="C305" s="45" t="s">
        <v>1335</v>
      </c>
      <c r="D305" s="45" t="s">
        <v>1247</v>
      </c>
      <c r="E305" s="45" t="s">
        <v>876</v>
      </c>
      <c r="F305" s="46" t="s">
        <v>877</v>
      </c>
      <c r="G305" s="45" t="s">
        <v>471</v>
      </c>
      <c r="H305" s="47">
        <v>462521.19</v>
      </c>
      <c r="I305" s="47">
        <v>161800</v>
      </c>
      <c r="J305" s="47">
        <f t="shared" si="4"/>
        <v>300721.19</v>
      </c>
    </row>
    <row r="306" spans="1:10" ht="22.5">
      <c r="A306" s="45" t="s">
        <v>878</v>
      </c>
      <c r="B306" s="45" t="s">
        <v>1068</v>
      </c>
      <c r="C306" s="45" t="s">
        <v>1335</v>
      </c>
      <c r="D306" s="45" t="s">
        <v>1247</v>
      </c>
      <c r="E306" s="45" t="s">
        <v>879</v>
      </c>
      <c r="F306" s="46" t="s">
        <v>880</v>
      </c>
      <c r="G306" s="45" t="s">
        <v>491</v>
      </c>
      <c r="H306" s="47">
        <v>241560</v>
      </c>
      <c r="I306" s="47">
        <v>0</v>
      </c>
      <c r="J306" s="47">
        <f t="shared" si="4"/>
        <v>241560</v>
      </c>
    </row>
    <row r="307" spans="1:10" ht="22.5">
      <c r="A307" s="45" t="s">
        <v>881</v>
      </c>
      <c r="B307" s="45" t="s">
        <v>1068</v>
      </c>
      <c r="C307" s="45" t="s">
        <v>1335</v>
      </c>
      <c r="D307" s="45" t="s">
        <v>1247</v>
      </c>
      <c r="E307" s="45" t="s">
        <v>882</v>
      </c>
      <c r="F307" s="46" t="s">
        <v>883</v>
      </c>
      <c r="G307" s="45" t="s">
        <v>471</v>
      </c>
      <c r="H307" s="47">
        <v>978000</v>
      </c>
      <c r="I307" s="47">
        <v>0</v>
      </c>
      <c r="J307" s="47">
        <f t="shared" si="4"/>
        <v>978000</v>
      </c>
    </row>
    <row r="308" spans="1:10" ht="22.5">
      <c r="A308" s="45" t="s">
        <v>884</v>
      </c>
      <c r="B308" s="45" t="s">
        <v>1068</v>
      </c>
      <c r="C308" s="45" t="s">
        <v>1335</v>
      </c>
      <c r="D308" s="45" t="s">
        <v>1247</v>
      </c>
      <c r="E308" s="45" t="s">
        <v>882</v>
      </c>
      <c r="F308" s="46" t="s">
        <v>883</v>
      </c>
      <c r="G308" s="45" t="s">
        <v>491</v>
      </c>
      <c r="H308" s="47">
        <v>4799800</v>
      </c>
      <c r="I308" s="47">
        <v>0</v>
      </c>
      <c r="J308" s="47">
        <f t="shared" si="4"/>
        <v>4799800</v>
      </c>
    </row>
    <row r="309" spans="1:10" ht="22.5">
      <c r="A309" s="45" t="s">
        <v>885</v>
      </c>
      <c r="B309" s="45" t="s">
        <v>1068</v>
      </c>
      <c r="C309" s="45" t="s">
        <v>1335</v>
      </c>
      <c r="D309" s="45" t="s">
        <v>1247</v>
      </c>
      <c r="E309" s="45" t="s">
        <v>886</v>
      </c>
      <c r="F309" s="46" t="s">
        <v>887</v>
      </c>
      <c r="G309" s="45" t="s">
        <v>491</v>
      </c>
      <c r="H309" s="47">
        <v>2683300</v>
      </c>
      <c r="I309" s="47">
        <v>0</v>
      </c>
      <c r="J309" s="47">
        <f t="shared" si="4"/>
        <v>2683300</v>
      </c>
    </row>
    <row r="310" spans="1:10" ht="22.5">
      <c r="A310" s="45" t="s">
        <v>888</v>
      </c>
      <c r="B310" s="45" t="s">
        <v>1068</v>
      </c>
      <c r="C310" s="45" t="s">
        <v>1335</v>
      </c>
      <c r="D310" s="45" t="s">
        <v>1247</v>
      </c>
      <c r="E310" s="45" t="s">
        <v>889</v>
      </c>
      <c r="F310" s="46" t="s">
        <v>890</v>
      </c>
      <c r="G310" s="45" t="s">
        <v>491</v>
      </c>
      <c r="H310" s="47">
        <v>2001</v>
      </c>
      <c r="I310" s="47">
        <v>0</v>
      </c>
      <c r="J310" s="47">
        <f t="shared" si="4"/>
        <v>2001</v>
      </c>
    </row>
    <row r="311" spans="1:10" ht="22.5">
      <c r="A311" s="45" t="s">
        <v>891</v>
      </c>
      <c r="B311" s="45" t="s">
        <v>1068</v>
      </c>
      <c r="C311" s="45" t="s">
        <v>1335</v>
      </c>
      <c r="D311" s="45" t="s">
        <v>1247</v>
      </c>
      <c r="E311" s="45" t="s">
        <v>892</v>
      </c>
      <c r="F311" s="46" t="s">
        <v>893</v>
      </c>
      <c r="G311" s="45" t="s">
        <v>471</v>
      </c>
      <c r="H311" s="47">
        <v>14041</v>
      </c>
      <c r="I311" s="47">
        <v>0</v>
      </c>
      <c r="J311" s="47">
        <f t="shared" si="4"/>
        <v>14041</v>
      </c>
    </row>
    <row r="312" spans="1:10" ht="22.5">
      <c r="A312" s="45" t="s">
        <v>894</v>
      </c>
      <c r="B312" s="45" t="s">
        <v>1068</v>
      </c>
      <c r="C312" s="45" t="s">
        <v>1335</v>
      </c>
      <c r="D312" s="45" t="s">
        <v>1247</v>
      </c>
      <c r="E312" s="45" t="s">
        <v>895</v>
      </c>
      <c r="F312" s="46" t="s">
        <v>896</v>
      </c>
      <c r="G312" s="45" t="s">
        <v>491</v>
      </c>
      <c r="H312" s="47">
        <v>577788</v>
      </c>
      <c r="I312" s="47">
        <v>0</v>
      </c>
      <c r="J312" s="47">
        <f t="shared" si="4"/>
        <v>577788</v>
      </c>
    </row>
    <row r="313" spans="1:10" ht="22.5">
      <c r="A313" s="45" t="s">
        <v>897</v>
      </c>
      <c r="B313" s="45" t="s">
        <v>1068</v>
      </c>
      <c r="C313" s="45" t="s">
        <v>1335</v>
      </c>
      <c r="D313" s="45" t="s">
        <v>1247</v>
      </c>
      <c r="E313" s="45" t="s">
        <v>898</v>
      </c>
      <c r="F313" s="46" t="s">
        <v>899</v>
      </c>
      <c r="G313" s="45" t="s">
        <v>491</v>
      </c>
      <c r="H313" s="47">
        <v>26840</v>
      </c>
      <c r="I313" s="47">
        <v>0</v>
      </c>
      <c r="J313" s="47">
        <f t="shared" si="4"/>
        <v>26840</v>
      </c>
    </row>
    <row r="314" spans="1:10" ht="12.75">
      <c r="A314" s="42" t="s">
        <v>900</v>
      </c>
      <c r="B314" s="42" t="s">
        <v>1068</v>
      </c>
      <c r="C314" s="42" t="s">
        <v>1335</v>
      </c>
      <c r="D314" s="42" t="s">
        <v>1253</v>
      </c>
      <c r="E314" s="42"/>
      <c r="F314" s="43"/>
      <c r="G314" s="42"/>
      <c r="H314" s="44">
        <v>12048060.28</v>
      </c>
      <c r="I314" s="44">
        <f>SUM(I315:I329)</f>
        <v>2345850.79</v>
      </c>
      <c r="J314" s="44">
        <f t="shared" si="4"/>
        <v>9702209.489999998</v>
      </c>
    </row>
    <row r="315" spans="1:10" ht="33.75">
      <c r="A315" s="45" t="s">
        <v>901</v>
      </c>
      <c r="B315" s="45" t="s">
        <v>1068</v>
      </c>
      <c r="C315" s="45" t="s">
        <v>1335</v>
      </c>
      <c r="D315" s="45" t="s">
        <v>1253</v>
      </c>
      <c r="E315" s="45" t="s">
        <v>767</v>
      </c>
      <c r="F315" s="48" t="s">
        <v>768</v>
      </c>
      <c r="G315" s="45" t="s">
        <v>450</v>
      </c>
      <c r="H315" s="47">
        <v>1814341.51</v>
      </c>
      <c r="I315" s="47">
        <v>0</v>
      </c>
      <c r="J315" s="47">
        <f t="shared" si="4"/>
        <v>1814341.51</v>
      </c>
    </row>
    <row r="316" spans="1:10" ht="33.75">
      <c r="A316" s="45" t="s">
        <v>902</v>
      </c>
      <c r="B316" s="45" t="s">
        <v>1068</v>
      </c>
      <c r="C316" s="45" t="s">
        <v>1335</v>
      </c>
      <c r="D316" s="45" t="s">
        <v>1253</v>
      </c>
      <c r="E316" s="45" t="s">
        <v>767</v>
      </c>
      <c r="F316" s="48" t="s">
        <v>768</v>
      </c>
      <c r="G316" s="45" t="s">
        <v>452</v>
      </c>
      <c r="H316" s="47">
        <v>547931.15</v>
      </c>
      <c r="I316" s="47">
        <v>0</v>
      </c>
      <c r="J316" s="47">
        <f t="shared" si="4"/>
        <v>547931.15</v>
      </c>
    </row>
    <row r="317" spans="1:10" ht="33.75">
      <c r="A317" s="45" t="s">
        <v>903</v>
      </c>
      <c r="B317" s="45" t="s">
        <v>1068</v>
      </c>
      <c r="C317" s="45" t="s">
        <v>1335</v>
      </c>
      <c r="D317" s="45" t="s">
        <v>1253</v>
      </c>
      <c r="E317" s="45" t="s">
        <v>770</v>
      </c>
      <c r="F317" s="48" t="s">
        <v>771</v>
      </c>
      <c r="G317" s="45" t="s">
        <v>450</v>
      </c>
      <c r="H317" s="47">
        <v>331479.76</v>
      </c>
      <c r="I317" s="47">
        <v>0</v>
      </c>
      <c r="J317" s="47">
        <f t="shared" si="4"/>
        <v>331479.76</v>
      </c>
    </row>
    <row r="318" spans="1:10" ht="33.75">
      <c r="A318" s="45" t="s">
        <v>904</v>
      </c>
      <c r="B318" s="45" t="s">
        <v>1068</v>
      </c>
      <c r="C318" s="45" t="s">
        <v>1335</v>
      </c>
      <c r="D318" s="45" t="s">
        <v>1253</v>
      </c>
      <c r="E318" s="45" t="s">
        <v>770</v>
      </c>
      <c r="F318" s="48" t="s">
        <v>771</v>
      </c>
      <c r="G318" s="45" t="s">
        <v>452</v>
      </c>
      <c r="H318" s="47">
        <v>100106.93</v>
      </c>
      <c r="I318" s="47">
        <v>0</v>
      </c>
      <c r="J318" s="47">
        <f t="shared" si="4"/>
        <v>100106.93</v>
      </c>
    </row>
    <row r="319" spans="1:10" ht="22.5">
      <c r="A319" s="45" t="s">
        <v>905</v>
      </c>
      <c r="B319" s="45" t="s">
        <v>1068</v>
      </c>
      <c r="C319" s="45" t="s">
        <v>1335</v>
      </c>
      <c r="D319" s="45" t="s">
        <v>1253</v>
      </c>
      <c r="E319" s="45" t="s">
        <v>783</v>
      </c>
      <c r="F319" s="46" t="s">
        <v>784</v>
      </c>
      <c r="G319" s="45" t="s">
        <v>450</v>
      </c>
      <c r="H319" s="47">
        <v>288207.8</v>
      </c>
      <c r="I319" s="47">
        <v>0</v>
      </c>
      <c r="J319" s="47">
        <f t="shared" si="4"/>
        <v>288207.8</v>
      </c>
    </row>
    <row r="320" spans="1:10" ht="22.5">
      <c r="A320" s="45" t="s">
        <v>906</v>
      </c>
      <c r="B320" s="45" t="s">
        <v>1068</v>
      </c>
      <c r="C320" s="45" t="s">
        <v>1335</v>
      </c>
      <c r="D320" s="45" t="s">
        <v>1253</v>
      </c>
      <c r="E320" s="45" t="s">
        <v>783</v>
      </c>
      <c r="F320" s="46" t="s">
        <v>784</v>
      </c>
      <c r="G320" s="45" t="s">
        <v>452</v>
      </c>
      <c r="H320" s="47">
        <v>87038.75</v>
      </c>
      <c r="I320" s="47">
        <v>0</v>
      </c>
      <c r="J320" s="47">
        <f t="shared" si="4"/>
        <v>87038.75</v>
      </c>
    </row>
    <row r="321" spans="1:10" ht="22.5">
      <c r="A321" s="45" t="s">
        <v>907</v>
      </c>
      <c r="B321" s="45" t="s">
        <v>1068</v>
      </c>
      <c r="C321" s="45" t="s">
        <v>1335</v>
      </c>
      <c r="D321" s="45" t="s">
        <v>1253</v>
      </c>
      <c r="E321" s="45" t="s">
        <v>908</v>
      </c>
      <c r="F321" s="46" t="s">
        <v>909</v>
      </c>
      <c r="G321" s="45" t="s">
        <v>1251</v>
      </c>
      <c r="H321" s="47">
        <v>1137634.41</v>
      </c>
      <c r="I321" s="47">
        <v>519754.78</v>
      </c>
      <c r="J321" s="47">
        <f t="shared" si="4"/>
        <v>617879.6299999999</v>
      </c>
    </row>
    <row r="322" spans="1:10" ht="22.5">
      <c r="A322" s="45" t="s">
        <v>910</v>
      </c>
      <c r="B322" s="45" t="s">
        <v>1068</v>
      </c>
      <c r="C322" s="45" t="s">
        <v>1335</v>
      </c>
      <c r="D322" s="45" t="s">
        <v>1253</v>
      </c>
      <c r="E322" s="45" t="s">
        <v>908</v>
      </c>
      <c r="F322" s="46" t="s">
        <v>909</v>
      </c>
      <c r="G322" s="45" t="s">
        <v>1265</v>
      </c>
      <c r="H322" s="47">
        <v>28800</v>
      </c>
      <c r="I322" s="47">
        <v>1800</v>
      </c>
      <c r="J322" s="47">
        <f t="shared" si="4"/>
        <v>27000</v>
      </c>
    </row>
    <row r="323" spans="1:10" ht="22.5">
      <c r="A323" s="45" t="s">
        <v>911</v>
      </c>
      <c r="B323" s="45" t="s">
        <v>1068</v>
      </c>
      <c r="C323" s="45" t="s">
        <v>1335</v>
      </c>
      <c r="D323" s="45" t="s">
        <v>1253</v>
      </c>
      <c r="E323" s="45" t="s">
        <v>908</v>
      </c>
      <c r="F323" s="46" t="s">
        <v>909</v>
      </c>
      <c r="G323" s="45" t="s">
        <v>1252</v>
      </c>
      <c r="H323" s="47">
        <v>343565.59</v>
      </c>
      <c r="I323" s="47">
        <v>141826.18</v>
      </c>
      <c r="J323" s="47">
        <f t="shared" si="4"/>
        <v>201739.41000000003</v>
      </c>
    </row>
    <row r="324" spans="1:10" ht="22.5">
      <c r="A324" s="45" t="s">
        <v>912</v>
      </c>
      <c r="B324" s="45" t="s">
        <v>1068</v>
      </c>
      <c r="C324" s="45" t="s">
        <v>1335</v>
      </c>
      <c r="D324" s="45" t="s">
        <v>1253</v>
      </c>
      <c r="E324" s="45" t="s">
        <v>908</v>
      </c>
      <c r="F324" s="46" t="s">
        <v>909</v>
      </c>
      <c r="G324" s="45" t="s">
        <v>1268</v>
      </c>
      <c r="H324" s="47">
        <v>299634.38</v>
      </c>
      <c r="I324" s="47">
        <v>114755.93</v>
      </c>
      <c r="J324" s="47">
        <f t="shared" si="4"/>
        <v>184878.45</v>
      </c>
    </row>
    <row r="325" spans="1:10" ht="22.5">
      <c r="A325" s="45" t="s">
        <v>913</v>
      </c>
      <c r="B325" s="45" t="s">
        <v>1068</v>
      </c>
      <c r="C325" s="45" t="s">
        <v>1335</v>
      </c>
      <c r="D325" s="45" t="s">
        <v>1253</v>
      </c>
      <c r="E325" s="45" t="s">
        <v>908</v>
      </c>
      <c r="F325" s="46" t="s">
        <v>909</v>
      </c>
      <c r="G325" s="45" t="s">
        <v>1303</v>
      </c>
      <c r="H325" s="47">
        <v>60000</v>
      </c>
      <c r="I325" s="47">
        <v>60000</v>
      </c>
      <c r="J325" s="47">
        <f t="shared" si="4"/>
        <v>0</v>
      </c>
    </row>
    <row r="326" spans="1:10" ht="22.5">
      <c r="A326" s="45" t="s">
        <v>914</v>
      </c>
      <c r="B326" s="45" t="s">
        <v>1068</v>
      </c>
      <c r="C326" s="45" t="s">
        <v>1335</v>
      </c>
      <c r="D326" s="45" t="s">
        <v>1253</v>
      </c>
      <c r="E326" s="45" t="s">
        <v>915</v>
      </c>
      <c r="F326" s="46" t="s">
        <v>916</v>
      </c>
      <c r="G326" s="45" t="s">
        <v>450</v>
      </c>
      <c r="H326" s="47">
        <v>4990355.59</v>
      </c>
      <c r="I326" s="47">
        <v>1058110.79</v>
      </c>
      <c r="J326" s="47">
        <f t="shared" si="4"/>
        <v>3932244.8</v>
      </c>
    </row>
    <row r="327" spans="1:10" ht="22.5">
      <c r="A327" s="45" t="s">
        <v>1081</v>
      </c>
      <c r="B327" s="45" t="s">
        <v>1068</v>
      </c>
      <c r="C327" s="45" t="s">
        <v>1335</v>
      </c>
      <c r="D327" s="45" t="s">
        <v>1253</v>
      </c>
      <c r="E327" s="45" t="s">
        <v>915</v>
      </c>
      <c r="F327" s="46" t="s">
        <v>916</v>
      </c>
      <c r="G327" s="45" t="s">
        <v>536</v>
      </c>
      <c r="H327" s="47">
        <v>16460</v>
      </c>
      <c r="I327" s="47">
        <v>300</v>
      </c>
      <c r="J327" s="47">
        <f t="shared" si="4"/>
        <v>16160</v>
      </c>
    </row>
    <row r="328" spans="1:10" ht="22.5">
      <c r="A328" s="45" t="s">
        <v>917</v>
      </c>
      <c r="B328" s="45" t="s">
        <v>1068</v>
      </c>
      <c r="C328" s="45" t="s">
        <v>1335</v>
      </c>
      <c r="D328" s="45" t="s">
        <v>1253</v>
      </c>
      <c r="E328" s="45" t="s">
        <v>915</v>
      </c>
      <c r="F328" s="46" t="s">
        <v>916</v>
      </c>
      <c r="G328" s="45" t="s">
        <v>452</v>
      </c>
      <c r="H328" s="47">
        <v>1507087.41</v>
      </c>
      <c r="I328" s="47">
        <v>279112.59</v>
      </c>
      <c r="J328" s="47">
        <f t="shared" si="4"/>
        <v>1227974.8199999998</v>
      </c>
    </row>
    <row r="329" spans="1:10" ht="22.5">
      <c r="A329" s="45" t="s">
        <v>918</v>
      </c>
      <c r="B329" s="45" t="s">
        <v>1068</v>
      </c>
      <c r="C329" s="45" t="s">
        <v>1335</v>
      </c>
      <c r="D329" s="45" t="s">
        <v>1253</v>
      </c>
      <c r="E329" s="45" t="s">
        <v>915</v>
      </c>
      <c r="F329" s="46" t="s">
        <v>916</v>
      </c>
      <c r="G329" s="45" t="s">
        <v>1268</v>
      </c>
      <c r="H329" s="47">
        <v>495417</v>
      </c>
      <c r="I329" s="47">
        <v>170190.52</v>
      </c>
      <c r="J329" s="47">
        <f aca="true" t="shared" si="5" ref="J329:J392">H329-I329</f>
        <v>325226.48</v>
      </c>
    </row>
    <row r="330" spans="1:10" ht="12.75">
      <c r="A330" s="42" t="s">
        <v>919</v>
      </c>
      <c r="B330" s="42" t="s">
        <v>920</v>
      </c>
      <c r="C330" s="42"/>
      <c r="D330" s="42"/>
      <c r="E330" s="42"/>
      <c r="F330" s="43" t="s">
        <v>921</v>
      </c>
      <c r="G330" s="42"/>
      <c r="H330" s="44">
        <v>66242340</v>
      </c>
      <c r="I330" s="44">
        <f>I331+I367+I371</f>
        <v>28748165.259999998</v>
      </c>
      <c r="J330" s="44">
        <f t="shared" si="5"/>
        <v>37494174.74</v>
      </c>
    </row>
    <row r="331" spans="1:10" ht="12.75">
      <c r="A331" s="42" t="s">
        <v>922</v>
      </c>
      <c r="B331" s="42" t="s">
        <v>920</v>
      </c>
      <c r="C331" s="42" t="s">
        <v>464</v>
      </c>
      <c r="D331" s="42"/>
      <c r="E331" s="42"/>
      <c r="F331" s="43"/>
      <c r="G331" s="42"/>
      <c r="H331" s="44">
        <v>25067478.23</v>
      </c>
      <c r="I331" s="44">
        <f>I332+I346</f>
        <v>11516039.32</v>
      </c>
      <c r="J331" s="44">
        <f t="shared" si="5"/>
        <v>13551438.91</v>
      </c>
    </row>
    <row r="332" spans="1:10" ht="12.75">
      <c r="A332" s="42" t="s">
        <v>923</v>
      </c>
      <c r="B332" s="42" t="s">
        <v>920</v>
      </c>
      <c r="C332" s="42" t="s">
        <v>464</v>
      </c>
      <c r="D332" s="42" t="s">
        <v>1327</v>
      </c>
      <c r="E332" s="42"/>
      <c r="F332" s="43"/>
      <c r="G332" s="42"/>
      <c r="H332" s="44">
        <v>14444575.03</v>
      </c>
      <c r="I332" s="44">
        <f>SUM(I333:I345)</f>
        <v>7744386.27</v>
      </c>
      <c r="J332" s="44">
        <f t="shared" si="5"/>
        <v>6700188.76</v>
      </c>
    </row>
    <row r="333" spans="1:10" ht="33.75">
      <c r="A333" s="45" t="s">
        <v>924</v>
      </c>
      <c r="B333" s="45" t="s">
        <v>920</v>
      </c>
      <c r="C333" s="45" t="s">
        <v>464</v>
      </c>
      <c r="D333" s="45" t="s">
        <v>1327</v>
      </c>
      <c r="E333" s="45" t="s">
        <v>925</v>
      </c>
      <c r="F333" s="48" t="s">
        <v>926</v>
      </c>
      <c r="G333" s="45" t="s">
        <v>469</v>
      </c>
      <c r="H333" s="47">
        <v>36916.47</v>
      </c>
      <c r="I333" s="47">
        <v>10567.76</v>
      </c>
      <c r="J333" s="47">
        <f t="shared" si="5"/>
        <v>26348.71</v>
      </c>
    </row>
    <row r="334" spans="1:10" ht="33.75">
      <c r="A334" s="45" t="s">
        <v>927</v>
      </c>
      <c r="B334" s="45" t="s">
        <v>920</v>
      </c>
      <c r="C334" s="45" t="s">
        <v>464</v>
      </c>
      <c r="D334" s="45" t="s">
        <v>1327</v>
      </c>
      <c r="E334" s="45" t="s">
        <v>928</v>
      </c>
      <c r="F334" s="48" t="s">
        <v>929</v>
      </c>
      <c r="G334" s="45" t="s">
        <v>469</v>
      </c>
      <c r="H334" s="47">
        <v>7596.04</v>
      </c>
      <c r="I334" s="47">
        <v>3035.84</v>
      </c>
      <c r="J334" s="47">
        <f t="shared" si="5"/>
        <v>4560.2</v>
      </c>
    </row>
    <row r="335" spans="1:10" ht="22.5">
      <c r="A335" s="45" t="s">
        <v>930</v>
      </c>
      <c r="B335" s="45" t="s">
        <v>920</v>
      </c>
      <c r="C335" s="45" t="s">
        <v>464</v>
      </c>
      <c r="D335" s="45" t="s">
        <v>1327</v>
      </c>
      <c r="E335" s="45" t="s">
        <v>931</v>
      </c>
      <c r="F335" s="46" t="s">
        <v>932</v>
      </c>
      <c r="G335" s="45" t="s">
        <v>469</v>
      </c>
      <c r="H335" s="47">
        <v>522753</v>
      </c>
      <c r="I335" s="47">
        <v>0</v>
      </c>
      <c r="J335" s="47">
        <f t="shared" si="5"/>
        <v>522753</v>
      </c>
    </row>
    <row r="336" spans="1:10" ht="22.5">
      <c r="A336" s="45" t="s">
        <v>933</v>
      </c>
      <c r="B336" s="45" t="s">
        <v>920</v>
      </c>
      <c r="C336" s="45" t="s">
        <v>464</v>
      </c>
      <c r="D336" s="45" t="s">
        <v>1327</v>
      </c>
      <c r="E336" s="45" t="s">
        <v>934</v>
      </c>
      <c r="F336" s="46" t="s">
        <v>935</v>
      </c>
      <c r="G336" s="45" t="s">
        <v>469</v>
      </c>
      <c r="H336" s="47">
        <v>6050165.86</v>
      </c>
      <c r="I336" s="47">
        <v>3543026.9</v>
      </c>
      <c r="J336" s="47">
        <f t="shared" si="5"/>
        <v>2507138.9600000004</v>
      </c>
    </row>
    <row r="337" spans="1:10" ht="22.5">
      <c r="A337" s="45" t="s">
        <v>936</v>
      </c>
      <c r="B337" s="45" t="s">
        <v>920</v>
      </c>
      <c r="C337" s="45" t="s">
        <v>464</v>
      </c>
      <c r="D337" s="45" t="s">
        <v>1327</v>
      </c>
      <c r="E337" s="45" t="s">
        <v>937</v>
      </c>
      <c r="F337" s="46" t="s">
        <v>938</v>
      </c>
      <c r="G337" s="45" t="s">
        <v>469</v>
      </c>
      <c r="H337" s="47">
        <v>266600</v>
      </c>
      <c r="I337" s="47">
        <v>149000</v>
      </c>
      <c r="J337" s="47">
        <f t="shared" si="5"/>
        <v>117600</v>
      </c>
    </row>
    <row r="338" spans="1:10" ht="22.5">
      <c r="A338" s="45" t="s">
        <v>939</v>
      </c>
      <c r="B338" s="45" t="s">
        <v>920</v>
      </c>
      <c r="C338" s="45" t="s">
        <v>464</v>
      </c>
      <c r="D338" s="45" t="s">
        <v>1327</v>
      </c>
      <c r="E338" s="45" t="s">
        <v>940</v>
      </c>
      <c r="F338" s="46" t="s">
        <v>941</v>
      </c>
      <c r="G338" s="45" t="s">
        <v>469</v>
      </c>
      <c r="H338" s="47">
        <v>80348</v>
      </c>
      <c r="I338" s="47">
        <v>35800</v>
      </c>
      <c r="J338" s="47">
        <f t="shared" si="5"/>
        <v>44548</v>
      </c>
    </row>
    <row r="339" spans="1:10" ht="33.75">
      <c r="A339" s="45" t="s">
        <v>942</v>
      </c>
      <c r="B339" s="45" t="s">
        <v>920</v>
      </c>
      <c r="C339" s="45" t="s">
        <v>464</v>
      </c>
      <c r="D339" s="45" t="s">
        <v>1327</v>
      </c>
      <c r="E339" s="45" t="s">
        <v>943</v>
      </c>
      <c r="F339" s="48" t="s">
        <v>0</v>
      </c>
      <c r="G339" s="45" t="s">
        <v>469</v>
      </c>
      <c r="H339" s="47">
        <v>55213.21</v>
      </c>
      <c r="I339" s="47">
        <v>21816.31</v>
      </c>
      <c r="J339" s="47">
        <f t="shared" si="5"/>
        <v>33396.899999999994</v>
      </c>
    </row>
    <row r="340" spans="1:10" ht="33.75">
      <c r="A340" s="45" t="s">
        <v>1</v>
      </c>
      <c r="B340" s="45" t="s">
        <v>920</v>
      </c>
      <c r="C340" s="45" t="s">
        <v>464</v>
      </c>
      <c r="D340" s="45" t="s">
        <v>1327</v>
      </c>
      <c r="E340" s="45" t="s">
        <v>2</v>
      </c>
      <c r="F340" s="48" t="s">
        <v>3</v>
      </c>
      <c r="G340" s="45" t="s">
        <v>469</v>
      </c>
      <c r="H340" s="47">
        <v>15192.14</v>
      </c>
      <c r="I340" s="47">
        <v>5661.5</v>
      </c>
      <c r="J340" s="47">
        <f t="shared" si="5"/>
        <v>9530.64</v>
      </c>
    </row>
    <row r="341" spans="1:10" ht="22.5">
      <c r="A341" s="45" t="s">
        <v>4</v>
      </c>
      <c r="B341" s="45" t="s">
        <v>920</v>
      </c>
      <c r="C341" s="45" t="s">
        <v>464</v>
      </c>
      <c r="D341" s="45" t="s">
        <v>1327</v>
      </c>
      <c r="E341" s="45" t="s">
        <v>5</v>
      </c>
      <c r="F341" s="46" t="s">
        <v>6</v>
      </c>
      <c r="G341" s="45" t="s">
        <v>469</v>
      </c>
      <c r="H341" s="47">
        <v>587202</v>
      </c>
      <c r="I341" s="47">
        <v>0</v>
      </c>
      <c r="J341" s="47">
        <f t="shared" si="5"/>
        <v>587202</v>
      </c>
    </row>
    <row r="342" spans="1:10" ht="22.5">
      <c r="A342" s="45" t="s">
        <v>7</v>
      </c>
      <c r="B342" s="45" t="s">
        <v>920</v>
      </c>
      <c r="C342" s="45" t="s">
        <v>464</v>
      </c>
      <c r="D342" s="45" t="s">
        <v>1327</v>
      </c>
      <c r="E342" s="45" t="s">
        <v>8</v>
      </c>
      <c r="F342" s="46" t="s">
        <v>9</v>
      </c>
      <c r="G342" s="45" t="s">
        <v>469</v>
      </c>
      <c r="H342" s="47">
        <v>6314858.31</v>
      </c>
      <c r="I342" s="47">
        <v>3761037.96</v>
      </c>
      <c r="J342" s="47">
        <f t="shared" si="5"/>
        <v>2553820.3499999996</v>
      </c>
    </row>
    <row r="343" spans="1:10" ht="22.5">
      <c r="A343" s="45" t="s">
        <v>10</v>
      </c>
      <c r="B343" s="45" t="s">
        <v>920</v>
      </c>
      <c r="C343" s="45" t="s">
        <v>464</v>
      </c>
      <c r="D343" s="45" t="s">
        <v>1327</v>
      </c>
      <c r="E343" s="45" t="s">
        <v>11</v>
      </c>
      <c r="F343" s="46" t="s">
        <v>12</v>
      </c>
      <c r="G343" s="45" t="s">
        <v>469</v>
      </c>
      <c r="H343" s="47">
        <v>401730</v>
      </c>
      <c r="I343" s="47">
        <v>184740</v>
      </c>
      <c r="J343" s="47">
        <f t="shared" si="5"/>
        <v>216990</v>
      </c>
    </row>
    <row r="344" spans="1:10" ht="22.5">
      <c r="A344" s="45" t="s">
        <v>13</v>
      </c>
      <c r="B344" s="45" t="s">
        <v>920</v>
      </c>
      <c r="C344" s="45" t="s">
        <v>464</v>
      </c>
      <c r="D344" s="45" t="s">
        <v>1327</v>
      </c>
      <c r="E344" s="45" t="s">
        <v>14</v>
      </c>
      <c r="F344" s="46" t="s">
        <v>15</v>
      </c>
      <c r="G344" s="45" t="s">
        <v>469</v>
      </c>
      <c r="H344" s="47">
        <v>94000</v>
      </c>
      <c r="I344" s="47">
        <v>29700</v>
      </c>
      <c r="J344" s="47">
        <f t="shared" si="5"/>
        <v>64300</v>
      </c>
    </row>
    <row r="345" spans="1:10" ht="45">
      <c r="A345" s="45" t="s">
        <v>16</v>
      </c>
      <c r="B345" s="45" t="s">
        <v>920</v>
      </c>
      <c r="C345" s="45" t="s">
        <v>464</v>
      </c>
      <c r="D345" s="45" t="s">
        <v>1327</v>
      </c>
      <c r="E345" s="45" t="s">
        <v>17</v>
      </c>
      <c r="F345" s="48" t="s">
        <v>18</v>
      </c>
      <c r="G345" s="45" t="s">
        <v>488</v>
      </c>
      <c r="H345" s="47">
        <v>12000</v>
      </c>
      <c r="I345" s="47">
        <v>0</v>
      </c>
      <c r="J345" s="47">
        <f t="shared" si="5"/>
        <v>12000</v>
      </c>
    </row>
    <row r="346" spans="1:10" ht="12.75">
      <c r="A346" s="42" t="s">
        <v>19</v>
      </c>
      <c r="B346" s="42" t="s">
        <v>920</v>
      </c>
      <c r="C346" s="42" t="s">
        <v>464</v>
      </c>
      <c r="D346" s="42" t="s">
        <v>464</v>
      </c>
      <c r="E346" s="42"/>
      <c r="F346" s="43"/>
      <c r="G346" s="42"/>
      <c r="H346" s="44">
        <v>10622903.2</v>
      </c>
      <c r="I346" s="44">
        <f>SUM(I347:I366)</f>
        <v>3771653.05</v>
      </c>
      <c r="J346" s="44">
        <f t="shared" si="5"/>
        <v>6851250.149999999</v>
      </c>
    </row>
    <row r="347" spans="1:10" ht="22.5">
      <c r="A347" s="45" t="s">
        <v>20</v>
      </c>
      <c r="B347" s="45" t="s">
        <v>920</v>
      </c>
      <c r="C347" s="45" t="s">
        <v>464</v>
      </c>
      <c r="D347" s="45" t="s">
        <v>464</v>
      </c>
      <c r="E347" s="45" t="s">
        <v>592</v>
      </c>
      <c r="F347" s="46" t="s">
        <v>593</v>
      </c>
      <c r="G347" s="45" t="s">
        <v>471</v>
      </c>
      <c r="H347" s="47">
        <v>12600</v>
      </c>
      <c r="I347" s="47">
        <v>5940.85</v>
      </c>
      <c r="J347" s="47">
        <f t="shared" si="5"/>
        <v>6659.15</v>
      </c>
    </row>
    <row r="348" spans="1:10" ht="22.5">
      <c r="A348" s="45" t="s">
        <v>21</v>
      </c>
      <c r="B348" s="45" t="s">
        <v>920</v>
      </c>
      <c r="C348" s="45" t="s">
        <v>464</v>
      </c>
      <c r="D348" s="45" t="s">
        <v>464</v>
      </c>
      <c r="E348" s="45" t="s">
        <v>22</v>
      </c>
      <c r="F348" s="46" t="s">
        <v>23</v>
      </c>
      <c r="G348" s="45" t="s">
        <v>1251</v>
      </c>
      <c r="H348" s="47">
        <v>1288786.48</v>
      </c>
      <c r="I348" s="47">
        <v>664869.64</v>
      </c>
      <c r="J348" s="47">
        <f t="shared" si="5"/>
        <v>623916.84</v>
      </c>
    </row>
    <row r="349" spans="1:10" ht="22.5">
      <c r="A349" s="45" t="s">
        <v>24</v>
      </c>
      <c r="B349" s="45" t="s">
        <v>920</v>
      </c>
      <c r="C349" s="45" t="s">
        <v>464</v>
      </c>
      <c r="D349" s="45" t="s">
        <v>464</v>
      </c>
      <c r="E349" s="45" t="s">
        <v>22</v>
      </c>
      <c r="F349" s="46" t="s">
        <v>23</v>
      </c>
      <c r="G349" s="45" t="s">
        <v>1265</v>
      </c>
      <c r="H349" s="47">
        <v>37400</v>
      </c>
      <c r="I349" s="47">
        <v>3000</v>
      </c>
      <c r="J349" s="47">
        <f t="shared" si="5"/>
        <v>34400</v>
      </c>
    </row>
    <row r="350" spans="1:10" ht="22.5">
      <c r="A350" s="45" t="s">
        <v>25</v>
      </c>
      <c r="B350" s="45" t="s">
        <v>920</v>
      </c>
      <c r="C350" s="45" t="s">
        <v>464</v>
      </c>
      <c r="D350" s="45" t="s">
        <v>464</v>
      </c>
      <c r="E350" s="45" t="s">
        <v>22</v>
      </c>
      <c r="F350" s="46" t="s">
        <v>23</v>
      </c>
      <c r="G350" s="45" t="s">
        <v>1252</v>
      </c>
      <c r="H350" s="47">
        <v>389213.52</v>
      </c>
      <c r="I350" s="47">
        <v>167888.41</v>
      </c>
      <c r="J350" s="47">
        <f t="shared" si="5"/>
        <v>221325.11000000002</v>
      </c>
    </row>
    <row r="351" spans="1:10" ht="22.5">
      <c r="A351" s="45" t="s">
        <v>26</v>
      </c>
      <c r="B351" s="45" t="s">
        <v>920</v>
      </c>
      <c r="C351" s="45" t="s">
        <v>464</v>
      </c>
      <c r="D351" s="45" t="s">
        <v>464</v>
      </c>
      <c r="E351" s="45" t="s">
        <v>22</v>
      </c>
      <c r="F351" s="46" t="s">
        <v>23</v>
      </c>
      <c r="G351" s="45" t="s">
        <v>1268</v>
      </c>
      <c r="H351" s="47">
        <v>315188.13</v>
      </c>
      <c r="I351" s="47">
        <v>94844.37</v>
      </c>
      <c r="J351" s="47">
        <f t="shared" si="5"/>
        <v>220343.76</v>
      </c>
    </row>
    <row r="352" spans="1:10" ht="22.5">
      <c r="A352" s="45" t="s">
        <v>27</v>
      </c>
      <c r="B352" s="45" t="s">
        <v>920</v>
      </c>
      <c r="C352" s="45" t="s">
        <v>464</v>
      </c>
      <c r="D352" s="45" t="s">
        <v>464</v>
      </c>
      <c r="E352" s="45" t="s">
        <v>28</v>
      </c>
      <c r="F352" s="46" t="s">
        <v>29</v>
      </c>
      <c r="G352" s="45" t="s">
        <v>30</v>
      </c>
      <c r="H352" s="47">
        <v>10000</v>
      </c>
      <c r="I352" s="47">
        <v>0</v>
      </c>
      <c r="J352" s="47">
        <f t="shared" si="5"/>
        <v>10000</v>
      </c>
    </row>
    <row r="353" spans="1:10" ht="22.5">
      <c r="A353" s="45" t="s">
        <v>31</v>
      </c>
      <c r="B353" s="45" t="s">
        <v>920</v>
      </c>
      <c r="C353" s="45" t="s">
        <v>464</v>
      </c>
      <c r="D353" s="45" t="s">
        <v>464</v>
      </c>
      <c r="E353" s="45" t="s">
        <v>28</v>
      </c>
      <c r="F353" s="46" t="s">
        <v>29</v>
      </c>
      <c r="G353" s="45" t="s">
        <v>32</v>
      </c>
      <c r="H353" s="47">
        <v>490000</v>
      </c>
      <c r="I353" s="47">
        <v>280000</v>
      </c>
      <c r="J353" s="47">
        <f t="shared" si="5"/>
        <v>210000</v>
      </c>
    </row>
    <row r="354" spans="1:10" ht="33.75">
      <c r="A354" s="45" t="s">
        <v>33</v>
      </c>
      <c r="B354" s="45" t="s">
        <v>920</v>
      </c>
      <c r="C354" s="45" t="s">
        <v>464</v>
      </c>
      <c r="D354" s="45" t="s">
        <v>464</v>
      </c>
      <c r="E354" s="45" t="s">
        <v>34</v>
      </c>
      <c r="F354" s="46" t="s">
        <v>35</v>
      </c>
      <c r="G354" s="45" t="s">
        <v>469</v>
      </c>
      <c r="H354" s="47">
        <v>539370.3</v>
      </c>
      <c r="I354" s="47">
        <v>143930.96</v>
      </c>
      <c r="J354" s="47">
        <f t="shared" si="5"/>
        <v>395439.3400000001</v>
      </c>
    </row>
    <row r="355" spans="1:10" ht="33.75">
      <c r="A355" s="45" t="s">
        <v>36</v>
      </c>
      <c r="B355" s="45" t="s">
        <v>920</v>
      </c>
      <c r="C355" s="45" t="s">
        <v>464</v>
      </c>
      <c r="D355" s="45" t="s">
        <v>464</v>
      </c>
      <c r="E355" s="45" t="s">
        <v>37</v>
      </c>
      <c r="F355" s="48" t="s">
        <v>38</v>
      </c>
      <c r="G355" s="45" t="s">
        <v>469</v>
      </c>
      <c r="H355" s="47">
        <v>72839.08</v>
      </c>
      <c r="I355" s="47">
        <v>21047.22</v>
      </c>
      <c r="J355" s="47">
        <f t="shared" si="5"/>
        <v>51791.86</v>
      </c>
    </row>
    <row r="356" spans="1:10" ht="22.5">
      <c r="A356" s="45" t="s">
        <v>30</v>
      </c>
      <c r="B356" s="45" t="s">
        <v>920</v>
      </c>
      <c r="C356" s="45" t="s">
        <v>464</v>
      </c>
      <c r="D356" s="45" t="s">
        <v>464</v>
      </c>
      <c r="E356" s="45" t="s">
        <v>39</v>
      </c>
      <c r="F356" s="46" t="s">
        <v>40</v>
      </c>
      <c r="G356" s="45" t="s">
        <v>469</v>
      </c>
      <c r="H356" s="47">
        <v>640200</v>
      </c>
      <c r="I356" s="47">
        <v>266749.98</v>
      </c>
      <c r="J356" s="47">
        <f t="shared" si="5"/>
        <v>373450.02</v>
      </c>
    </row>
    <row r="357" spans="1:10" ht="22.5">
      <c r="A357" s="45" t="s">
        <v>41</v>
      </c>
      <c r="B357" s="45" t="s">
        <v>920</v>
      </c>
      <c r="C357" s="45" t="s">
        <v>464</v>
      </c>
      <c r="D357" s="45" t="s">
        <v>464</v>
      </c>
      <c r="E357" s="45" t="s">
        <v>42</v>
      </c>
      <c r="F357" s="46" t="s">
        <v>43</v>
      </c>
      <c r="G357" s="45" t="s">
        <v>469</v>
      </c>
      <c r="H357" s="47">
        <v>626700</v>
      </c>
      <c r="I357" s="47">
        <v>149438</v>
      </c>
      <c r="J357" s="47">
        <f t="shared" si="5"/>
        <v>477262</v>
      </c>
    </row>
    <row r="358" spans="1:10" ht="22.5">
      <c r="A358" s="45" t="s">
        <v>44</v>
      </c>
      <c r="B358" s="45" t="s">
        <v>920</v>
      </c>
      <c r="C358" s="45" t="s">
        <v>464</v>
      </c>
      <c r="D358" s="45" t="s">
        <v>464</v>
      </c>
      <c r="E358" s="45" t="s">
        <v>45</v>
      </c>
      <c r="F358" s="46" t="s">
        <v>46</v>
      </c>
      <c r="G358" s="45" t="s">
        <v>469</v>
      </c>
      <c r="H358" s="47">
        <v>227850</v>
      </c>
      <c r="I358" s="47">
        <v>0</v>
      </c>
      <c r="J358" s="47">
        <f t="shared" si="5"/>
        <v>227850</v>
      </c>
    </row>
    <row r="359" spans="1:10" ht="22.5">
      <c r="A359" s="45" t="s">
        <v>47</v>
      </c>
      <c r="B359" s="45" t="s">
        <v>920</v>
      </c>
      <c r="C359" s="45" t="s">
        <v>464</v>
      </c>
      <c r="D359" s="45" t="s">
        <v>464</v>
      </c>
      <c r="E359" s="45" t="s">
        <v>48</v>
      </c>
      <c r="F359" s="46" t="s">
        <v>49</v>
      </c>
      <c r="G359" s="45" t="s">
        <v>469</v>
      </c>
      <c r="H359" s="47">
        <v>1200000</v>
      </c>
      <c r="I359" s="47">
        <v>0</v>
      </c>
      <c r="J359" s="47">
        <f t="shared" si="5"/>
        <v>1200000</v>
      </c>
    </row>
    <row r="360" spans="1:10" ht="22.5">
      <c r="A360" s="45" t="s">
        <v>50</v>
      </c>
      <c r="B360" s="45" t="s">
        <v>920</v>
      </c>
      <c r="C360" s="45" t="s">
        <v>464</v>
      </c>
      <c r="D360" s="45" t="s">
        <v>464</v>
      </c>
      <c r="E360" s="45" t="s">
        <v>51</v>
      </c>
      <c r="F360" s="46" t="s">
        <v>52</v>
      </c>
      <c r="G360" s="45" t="s">
        <v>469</v>
      </c>
      <c r="H360" s="47">
        <v>700000</v>
      </c>
      <c r="I360" s="47">
        <v>139600</v>
      </c>
      <c r="J360" s="47">
        <f t="shared" si="5"/>
        <v>560400</v>
      </c>
    </row>
    <row r="361" spans="1:10" ht="22.5">
      <c r="A361" s="45" t="s">
        <v>53</v>
      </c>
      <c r="B361" s="45" t="s">
        <v>920</v>
      </c>
      <c r="C361" s="45" t="s">
        <v>464</v>
      </c>
      <c r="D361" s="45" t="s">
        <v>464</v>
      </c>
      <c r="E361" s="45" t="s">
        <v>54</v>
      </c>
      <c r="F361" s="46" t="s">
        <v>55</v>
      </c>
      <c r="G361" s="45" t="s">
        <v>469</v>
      </c>
      <c r="H361" s="47">
        <v>3509455.69</v>
      </c>
      <c r="I361" s="47">
        <v>1764327.62</v>
      </c>
      <c r="J361" s="47">
        <f t="shared" si="5"/>
        <v>1745128.0699999998</v>
      </c>
    </row>
    <row r="362" spans="1:10" ht="22.5">
      <c r="A362" s="45" t="s">
        <v>56</v>
      </c>
      <c r="B362" s="45" t="s">
        <v>920</v>
      </c>
      <c r="C362" s="45" t="s">
        <v>464</v>
      </c>
      <c r="D362" s="45" t="s">
        <v>464</v>
      </c>
      <c r="E362" s="45" t="s">
        <v>54</v>
      </c>
      <c r="F362" s="46" t="s">
        <v>55</v>
      </c>
      <c r="G362" s="45" t="s">
        <v>488</v>
      </c>
      <c r="H362" s="47">
        <v>20000</v>
      </c>
      <c r="I362" s="47">
        <v>0</v>
      </c>
      <c r="J362" s="47">
        <f t="shared" si="5"/>
        <v>20000</v>
      </c>
    </row>
    <row r="363" spans="1:10" ht="22.5">
      <c r="A363" s="45" t="s">
        <v>57</v>
      </c>
      <c r="B363" s="45" t="s">
        <v>920</v>
      </c>
      <c r="C363" s="45" t="s">
        <v>464</v>
      </c>
      <c r="D363" s="45" t="s">
        <v>464</v>
      </c>
      <c r="E363" s="45" t="s">
        <v>58</v>
      </c>
      <c r="F363" s="46" t="s">
        <v>59</v>
      </c>
      <c r="G363" s="45" t="s">
        <v>469</v>
      </c>
      <c r="H363" s="47">
        <v>170300</v>
      </c>
      <c r="I363" s="47">
        <v>0</v>
      </c>
      <c r="J363" s="47">
        <f t="shared" si="5"/>
        <v>170300</v>
      </c>
    </row>
    <row r="364" spans="1:10" ht="22.5">
      <c r="A364" s="45" t="s">
        <v>60</v>
      </c>
      <c r="B364" s="45" t="s">
        <v>920</v>
      </c>
      <c r="C364" s="45" t="s">
        <v>464</v>
      </c>
      <c r="D364" s="45" t="s">
        <v>464</v>
      </c>
      <c r="E364" s="45" t="s">
        <v>61</v>
      </c>
      <c r="F364" s="46" t="s">
        <v>62</v>
      </c>
      <c r="G364" s="45" t="s">
        <v>469</v>
      </c>
      <c r="H364" s="47">
        <v>63000</v>
      </c>
      <c r="I364" s="47">
        <v>0</v>
      </c>
      <c r="J364" s="47">
        <f t="shared" si="5"/>
        <v>63000</v>
      </c>
    </row>
    <row r="365" spans="1:10" ht="22.5">
      <c r="A365" s="45" t="s">
        <v>63</v>
      </c>
      <c r="B365" s="45" t="s">
        <v>920</v>
      </c>
      <c r="C365" s="45" t="s">
        <v>464</v>
      </c>
      <c r="D365" s="45" t="s">
        <v>464</v>
      </c>
      <c r="E365" s="45" t="s">
        <v>64</v>
      </c>
      <c r="F365" s="46" t="s">
        <v>65</v>
      </c>
      <c r="G365" s="45" t="s">
        <v>469</v>
      </c>
      <c r="H365" s="47">
        <v>300000</v>
      </c>
      <c r="I365" s="47">
        <v>70016</v>
      </c>
      <c r="J365" s="47">
        <f t="shared" si="5"/>
        <v>229984</v>
      </c>
    </row>
    <row r="366" spans="1:10" ht="22.5">
      <c r="A366" s="45" t="s">
        <v>66</v>
      </c>
      <c r="B366" s="45" t="s">
        <v>920</v>
      </c>
      <c r="C366" s="45" t="s">
        <v>464</v>
      </c>
      <c r="D366" s="45" t="s">
        <v>464</v>
      </c>
      <c r="E366" s="45" t="s">
        <v>67</v>
      </c>
      <c r="F366" s="46" t="s">
        <v>68</v>
      </c>
      <c r="G366" s="45" t="s">
        <v>469</v>
      </c>
      <c r="H366" s="47">
        <v>10000</v>
      </c>
      <c r="I366" s="47">
        <v>0</v>
      </c>
      <c r="J366" s="47">
        <f t="shared" si="5"/>
        <v>10000</v>
      </c>
    </row>
    <row r="367" spans="1:10" ht="12.75">
      <c r="A367" s="42" t="s">
        <v>69</v>
      </c>
      <c r="B367" s="42" t="s">
        <v>920</v>
      </c>
      <c r="C367" s="42" t="s">
        <v>1257</v>
      </c>
      <c r="D367" s="42"/>
      <c r="E367" s="42"/>
      <c r="F367" s="43"/>
      <c r="G367" s="42"/>
      <c r="H367" s="44">
        <v>630005.04</v>
      </c>
      <c r="I367" s="44">
        <f>I368</f>
        <v>0</v>
      </c>
      <c r="J367" s="44">
        <f t="shared" si="5"/>
        <v>630005.04</v>
      </c>
    </row>
    <row r="368" spans="1:10" ht="12.75">
      <c r="A368" s="42" t="s">
        <v>70</v>
      </c>
      <c r="B368" s="42" t="s">
        <v>920</v>
      </c>
      <c r="C368" s="42" t="s">
        <v>1257</v>
      </c>
      <c r="D368" s="42" t="s">
        <v>729</v>
      </c>
      <c r="E368" s="42"/>
      <c r="F368" s="43"/>
      <c r="G368" s="42"/>
      <c r="H368" s="44">
        <v>630005.04</v>
      </c>
      <c r="I368" s="44">
        <f>SUM(I369:I370)</f>
        <v>0</v>
      </c>
      <c r="J368" s="44">
        <f t="shared" si="5"/>
        <v>630005.04</v>
      </c>
    </row>
    <row r="369" spans="1:10" ht="22.5">
      <c r="A369" s="45" t="s">
        <v>71</v>
      </c>
      <c r="B369" s="45" t="s">
        <v>920</v>
      </c>
      <c r="C369" s="45" t="s">
        <v>1257</v>
      </c>
      <c r="D369" s="45" t="s">
        <v>729</v>
      </c>
      <c r="E369" s="45" t="s">
        <v>72</v>
      </c>
      <c r="F369" s="46" t="s">
        <v>73</v>
      </c>
      <c r="G369" s="45" t="s">
        <v>491</v>
      </c>
      <c r="H369" s="47">
        <v>567000</v>
      </c>
      <c r="I369" s="47">
        <v>0</v>
      </c>
      <c r="J369" s="47">
        <f t="shared" si="5"/>
        <v>567000</v>
      </c>
    </row>
    <row r="370" spans="1:10" ht="22.5">
      <c r="A370" s="45" t="s">
        <v>74</v>
      </c>
      <c r="B370" s="45" t="s">
        <v>920</v>
      </c>
      <c r="C370" s="45" t="s">
        <v>1257</v>
      </c>
      <c r="D370" s="45" t="s">
        <v>729</v>
      </c>
      <c r="E370" s="45" t="s">
        <v>75</v>
      </c>
      <c r="F370" s="46" t="s">
        <v>76</v>
      </c>
      <c r="G370" s="45" t="s">
        <v>491</v>
      </c>
      <c r="H370" s="47">
        <v>63005.04</v>
      </c>
      <c r="I370" s="47">
        <v>0</v>
      </c>
      <c r="J370" s="47">
        <f t="shared" si="5"/>
        <v>63005.04</v>
      </c>
    </row>
    <row r="371" spans="1:10" ht="12.75">
      <c r="A371" s="42" t="s">
        <v>77</v>
      </c>
      <c r="B371" s="42" t="s">
        <v>920</v>
      </c>
      <c r="C371" s="42" t="s">
        <v>1260</v>
      </c>
      <c r="D371" s="42"/>
      <c r="E371" s="42"/>
      <c r="F371" s="43"/>
      <c r="G371" s="42"/>
      <c r="H371" s="44">
        <v>40544856.73</v>
      </c>
      <c r="I371" s="44">
        <f>I372</f>
        <v>17232125.939999998</v>
      </c>
      <c r="J371" s="44">
        <f t="shared" si="5"/>
        <v>23312730.79</v>
      </c>
    </row>
    <row r="372" spans="1:10" ht="12.75">
      <c r="A372" s="42" t="s">
        <v>78</v>
      </c>
      <c r="B372" s="42" t="s">
        <v>920</v>
      </c>
      <c r="C372" s="42" t="s">
        <v>1260</v>
      </c>
      <c r="D372" s="42" t="s">
        <v>1247</v>
      </c>
      <c r="E372" s="42"/>
      <c r="F372" s="43"/>
      <c r="G372" s="42"/>
      <c r="H372" s="44">
        <v>40544856.73</v>
      </c>
      <c r="I372" s="44">
        <f>SUM(I373:I393)</f>
        <v>17232125.939999998</v>
      </c>
      <c r="J372" s="44">
        <f t="shared" si="5"/>
        <v>23312730.79</v>
      </c>
    </row>
    <row r="373" spans="1:10" ht="33.75">
      <c r="A373" s="45" t="s">
        <v>79</v>
      </c>
      <c r="B373" s="45" t="s">
        <v>920</v>
      </c>
      <c r="C373" s="45" t="s">
        <v>1260</v>
      </c>
      <c r="D373" s="45" t="s">
        <v>1247</v>
      </c>
      <c r="E373" s="45" t="s">
        <v>80</v>
      </c>
      <c r="F373" s="48" t="s">
        <v>81</v>
      </c>
      <c r="G373" s="45" t="s">
        <v>471</v>
      </c>
      <c r="H373" s="47">
        <v>6226926</v>
      </c>
      <c r="I373" s="47">
        <v>2639017.54</v>
      </c>
      <c r="J373" s="47">
        <f t="shared" si="5"/>
        <v>3587908.46</v>
      </c>
    </row>
    <row r="374" spans="1:10" ht="33.75">
      <c r="A374" s="45" t="s">
        <v>82</v>
      </c>
      <c r="B374" s="45" t="s">
        <v>920</v>
      </c>
      <c r="C374" s="45" t="s">
        <v>1260</v>
      </c>
      <c r="D374" s="45" t="s">
        <v>1247</v>
      </c>
      <c r="E374" s="45" t="s">
        <v>83</v>
      </c>
      <c r="F374" s="48" t="s">
        <v>84</v>
      </c>
      <c r="G374" s="45" t="s">
        <v>471</v>
      </c>
      <c r="H374" s="47">
        <v>940383.56</v>
      </c>
      <c r="I374" s="47">
        <v>342782.8</v>
      </c>
      <c r="J374" s="47">
        <f t="shared" si="5"/>
        <v>597600.76</v>
      </c>
    </row>
    <row r="375" spans="1:10" ht="22.5">
      <c r="A375" s="45" t="s">
        <v>85</v>
      </c>
      <c r="B375" s="45" t="s">
        <v>920</v>
      </c>
      <c r="C375" s="45" t="s">
        <v>1260</v>
      </c>
      <c r="D375" s="45" t="s">
        <v>1247</v>
      </c>
      <c r="E375" s="45" t="s">
        <v>86</v>
      </c>
      <c r="F375" s="46" t="s">
        <v>87</v>
      </c>
      <c r="G375" s="45" t="s">
        <v>491</v>
      </c>
      <c r="H375" s="47">
        <v>1000000</v>
      </c>
      <c r="I375" s="47">
        <v>0</v>
      </c>
      <c r="J375" s="47">
        <f t="shared" si="5"/>
        <v>1000000</v>
      </c>
    </row>
    <row r="376" spans="1:10" ht="22.5">
      <c r="A376" s="45" t="s">
        <v>88</v>
      </c>
      <c r="B376" s="45" t="s">
        <v>920</v>
      </c>
      <c r="C376" s="45" t="s">
        <v>1260</v>
      </c>
      <c r="D376" s="45" t="s">
        <v>1247</v>
      </c>
      <c r="E376" s="45" t="s">
        <v>89</v>
      </c>
      <c r="F376" s="46" t="s">
        <v>90</v>
      </c>
      <c r="G376" s="45" t="s">
        <v>471</v>
      </c>
      <c r="H376" s="47">
        <v>2339950</v>
      </c>
      <c r="I376" s="47">
        <v>0</v>
      </c>
      <c r="J376" s="47">
        <f t="shared" si="5"/>
        <v>2339950</v>
      </c>
    </row>
    <row r="377" spans="1:10" ht="22.5">
      <c r="A377" s="45" t="s">
        <v>91</v>
      </c>
      <c r="B377" s="45" t="s">
        <v>920</v>
      </c>
      <c r="C377" s="45" t="s">
        <v>1260</v>
      </c>
      <c r="D377" s="45" t="s">
        <v>1247</v>
      </c>
      <c r="E377" s="45" t="s">
        <v>92</v>
      </c>
      <c r="F377" s="46" t="s">
        <v>93</v>
      </c>
      <c r="G377" s="45" t="s">
        <v>471</v>
      </c>
      <c r="H377" s="47">
        <v>23676430.5</v>
      </c>
      <c r="I377" s="47">
        <v>11621264.92</v>
      </c>
      <c r="J377" s="47">
        <f t="shared" si="5"/>
        <v>12055165.58</v>
      </c>
    </row>
    <row r="378" spans="1:10" ht="22.5">
      <c r="A378" s="45" t="s">
        <v>94</v>
      </c>
      <c r="B378" s="45" t="s">
        <v>920</v>
      </c>
      <c r="C378" s="45" t="s">
        <v>1260</v>
      </c>
      <c r="D378" s="45" t="s">
        <v>1247</v>
      </c>
      <c r="E378" s="45" t="s">
        <v>95</v>
      </c>
      <c r="F378" s="46" t="s">
        <v>96</v>
      </c>
      <c r="G378" s="45" t="s">
        <v>471</v>
      </c>
      <c r="H378" s="47">
        <v>300000</v>
      </c>
      <c r="I378" s="47">
        <v>111480</v>
      </c>
      <c r="J378" s="47">
        <f t="shared" si="5"/>
        <v>188520</v>
      </c>
    </row>
    <row r="379" spans="1:10" ht="22.5">
      <c r="A379" s="45" t="s">
        <v>97</v>
      </c>
      <c r="B379" s="45" t="s">
        <v>920</v>
      </c>
      <c r="C379" s="45" t="s">
        <v>1260</v>
      </c>
      <c r="D379" s="45" t="s">
        <v>1247</v>
      </c>
      <c r="E379" s="45" t="s">
        <v>98</v>
      </c>
      <c r="F379" s="46" t="s">
        <v>99</v>
      </c>
      <c r="G379" s="45" t="s">
        <v>471</v>
      </c>
      <c r="H379" s="47">
        <v>1166400</v>
      </c>
      <c r="I379" s="47">
        <v>264732.46</v>
      </c>
      <c r="J379" s="47">
        <f t="shared" si="5"/>
        <v>901667.54</v>
      </c>
    </row>
    <row r="380" spans="1:10" ht="22.5">
      <c r="A380" s="45" t="s">
        <v>100</v>
      </c>
      <c r="B380" s="45" t="s">
        <v>920</v>
      </c>
      <c r="C380" s="45" t="s">
        <v>1260</v>
      </c>
      <c r="D380" s="45" t="s">
        <v>1247</v>
      </c>
      <c r="E380" s="45" t="s">
        <v>98</v>
      </c>
      <c r="F380" s="46" t="s">
        <v>99</v>
      </c>
      <c r="G380" s="45" t="s">
        <v>491</v>
      </c>
      <c r="H380" s="47">
        <v>233600</v>
      </c>
      <c r="I380" s="47">
        <v>92000</v>
      </c>
      <c r="J380" s="47">
        <f t="shared" si="5"/>
        <v>141600</v>
      </c>
    </row>
    <row r="381" spans="1:10" ht="33.75">
      <c r="A381" s="45" t="s">
        <v>101</v>
      </c>
      <c r="B381" s="45" t="s">
        <v>920</v>
      </c>
      <c r="C381" s="45" t="s">
        <v>1260</v>
      </c>
      <c r="D381" s="45" t="s">
        <v>1247</v>
      </c>
      <c r="E381" s="45" t="s">
        <v>102</v>
      </c>
      <c r="F381" s="48" t="s">
        <v>103</v>
      </c>
      <c r="G381" s="45" t="s">
        <v>471</v>
      </c>
      <c r="H381" s="47">
        <v>62000</v>
      </c>
      <c r="I381" s="47">
        <v>0</v>
      </c>
      <c r="J381" s="47">
        <f t="shared" si="5"/>
        <v>62000</v>
      </c>
    </row>
    <row r="382" spans="1:10" ht="33.75">
      <c r="A382" s="45" t="s">
        <v>104</v>
      </c>
      <c r="B382" s="45" t="s">
        <v>920</v>
      </c>
      <c r="C382" s="45" t="s">
        <v>1260</v>
      </c>
      <c r="D382" s="45" t="s">
        <v>1247</v>
      </c>
      <c r="E382" s="45" t="s">
        <v>105</v>
      </c>
      <c r="F382" s="46" t="s">
        <v>106</v>
      </c>
      <c r="G382" s="45" t="s">
        <v>491</v>
      </c>
      <c r="H382" s="47">
        <v>200000</v>
      </c>
      <c r="I382" s="47">
        <v>0</v>
      </c>
      <c r="J382" s="47">
        <f t="shared" si="5"/>
        <v>200000</v>
      </c>
    </row>
    <row r="383" spans="1:10" ht="33.75">
      <c r="A383" s="45" t="s">
        <v>107</v>
      </c>
      <c r="B383" s="45" t="s">
        <v>920</v>
      </c>
      <c r="C383" s="45" t="s">
        <v>1260</v>
      </c>
      <c r="D383" s="45" t="s">
        <v>1247</v>
      </c>
      <c r="E383" s="45" t="s">
        <v>925</v>
      </c>
      <c r="F383" s="48" t="s">
        <v>926</v>
      </c>
      <c r="G383" s="45" t="s">
        <v>469</v>
      </c>
      <c r="H383" s="47">
        <v>13654.04</v>
      </c>
      <c r="I383" s="47">
        <v>5689.2</v>
      </c>
      <c r="J383" s="47">
        <f t="shared" si="5"/>
        <v>7964.840000000001</v>
      </c>
    </row>
    <row r="384" spans="1:10" ht="33.75">
      <c r="A384" s="45" t="s">
        <v>108</v>
      </c>
      <c r="B384" s="45" t="s">
        <v>920</v>
      </c>
      <c r="C384" s="45" t="s">
        <v>1260</v>
      </c>
      <c r="D384" s="45" t="s">
        <v>1247</v>
      </c>
      <c r="E384" s="45" t="s">
        <v>928</v>
      </c>
      <c r="F384" s="48" t="s">
        <v>929</v>
      </c>
      <c r="G384" s="45" t="s">
        <v>469</v>
      </c>
      <c r="H384" s="47">
        <v>2809.54</v>
      </c>
      <c r="I384" s="47">
        <v>699.83</v>
      </c>
      <c r="J384" s="47">
        <f t="shared" si="5"/>
        <v>2109.71</v>
      </c>
    </row>
    <row r="385" spans="1:10" ht="22.5">
      <c r="A385" s="45" t="s">
        <v>109</v>
      </c>
      <c r="B385" s="45" t="s">
        <v>920</v>
      </c>
      <c r="C385" s="45" t="s">
        <v>1260</v>
      </c>
      <c r="D385" s="45" t="s">
        <v>1247</v>
      </c>
      <c r="E385" s="45" t="s">
        <v>931</v>
      </c>
      <c r="F385" s="46" t="s">
        <v>932</v>
      </c>
      <c r="G385" s="45" t="s">
        <v>469</v>
      </c>
      <c r="H385" s="47">
        <v>193347</v>
      </c>
      <c r="I385" s="47">
        <v>0</v>
      </c>
      <c r="J385" s="47">
        <f t="shared" si="5"/>
        <v>193347</v>
      </c>
    </row>
    <row r="386" spans="1:10" ht="22.5">
      <c r="A386" s="45" t="s">
        <v>110</v>
      </c>
      <c r="B386" s="45" t="s">
        <v>920</v>
      </c>
      <c r="C386" s="45" t="s">
        <v>1260</v>
      </c>
      <c r="D386" s="45" t="s">
        <v>1247</v>
      </c>
      <c r="E386" s="45" t="s">
        <v>934</v>
      </c>
      <c r="F386" s="46" t="s">
        <v>935</v>
      </c>
      <c r="G386" s="45" t="s">
        <v>469</v>
      </c>
      <c r="H386" s="47">
        <v>2233062.56</v>
      </c>
      <c r="I386" s="47">
        <v>1245292.95</v>
      </c>
      <c r="J386" s="47">
        <f t="shared" si="5"/>
        <v>987769.6100000001</v>
      </c>
    </row>
    <row r="387" spans="1:10" ht="22.5">
      <c r="A387" s="45" t="s">
        <v>111</v>
      </c>
      <c r="B387" s="45" t="s">
        <v>920</v>
      </c>
      <c r="C387" s="45" t="s">
        <v>1260</v>
      </c>
      <c r="D387" s="45" t="s">
        <v>1247</v>
      </c>
      <c r="E387" s="45" t="s">
        <v>937</v>
      </c>
      <c r="F387" s="46" t="s">
        <v>938</v>
      </c>
      <c r="G387" s="45" t="s">
        <v>469</v>
      </c>
      <c r="H387" s="47">
        <v>110548</v>
      </c>
      <c r="I387" s="47">
        <v>78548</v>
      </c>
      <c r="J387" s="47">
        <f t="shared" si="5"/>
        <v>32000</v>
      </c>
    </row>
    <row r="388" spans="1:10" ht="22.5">
      <c r="A388" s="45" t="s">
        <v>112</v>
      </c>
      <c r="B388" s="45" t="s">
        <v>920</v>
      </c>
      <c r="C388" s="45" t="s">
        <v>1260</v>
      </c>
      <c r="D388" s="45" t="s">
        <v>1247</v>
      </c>
      <c r="E388" s="45" t="s">
        <v>940</v>
      </c>
      <c r="F388" s="46" t="s">
        <v>941</v>
      </c>
      <c r="G388" s="45" t="s">
        <v>469</v>
      </c>
      <c r="H388" s="47">
        <v>199652</v>
      </c>
      <c r="I388" s="47">
        <v>109835</v>
      </c>
      <c r="J388" s="47">
        <f t="shared" si="5"/>
        <v>89817</v>
      </c>
    </row>
    <row r="389" spans="1:10" ht="33.75">
      <c r="A389" s="45" t="s">
        <v>113</v>
      </c>
      <c r="B389" s="45" t="s">
        <v>920</v>
      </c>
      <c r="C389" s="45" t="s">
        <v>1260</v>
      </c>
      <c r="D389" s="45" t="s">
        <v>1247</v>
      </c>
      <c r="E389" s="45" t="s">
        <v>943</v>
      </c>
      <c r="F389" s="48" t="s">
        <v>0</v>
      </c>
      <c r="G389" s="45" t="s">
        <v>469</v>
      </c>
      <c r="H389" s="47">
        <v>12119.98</v>
      </c>
      <c r="I389" s="47">
        <v>5050</v>
      </c>
      <c r="J389" s="47">
        <f t="shared" si="5"/>
        <v>7069.98</v>
      </c>
    </row>
    <row r="390" spans="1:10" ht="33.75">
      <c r="A390" s="45" t="s">
        <v>114</v>
      </c>
      <c r="B390" s="45" t="s">
        <v>920</v>
      </c>
      <c r="C390" s="45" t="s">
        <v>1260</v>
      </c>
      <c r="D390" s="45" t="s">
        <v>1247</v>
      </c>
      <c r="E390" s="45" t="s">
        <v>2</v>
      </c>
      <c r="F390" s="48" t="s">
        <v>3</v>
      </c>
      <c r="G390" s="45" t="s">
        <v>469</v>
      </c>
      <c r="H390" s="47">
        <v>5619.02</v>
      </c>
      <c r="I390" s="47">
        <v>2341.26</v>
      </c>
      <c r="J390" s="47">
        <f t="shared" si="5"/>
        <v>3277.76</v>
      </c>
    </row>
    <row r="391" spans="1:10" ht="22.5">
      <c r="A391" s="45" t="s">
        <v>115</v>
      </c>
      <c r="B391" s="45" t="s">
        <v>920</v>
      </c>
      <c r="C391" s="45" t="s">
        <v>1260</v>
      </c>
      <c r="D391" s="45" t="s">
        <v>1247</v>
      </c>
      <c r="E391" s="45" t="s">
        <v>5</v>
      </c>
      <c r="F391" s="46" t="s">
        <v>6</v>
      </c>
      <c r="G391" s="45" t="s">
        <v>469</v>
      </c>
      <c r="H391" s="47">
        <v>128898</v>
      </c>
      <c r="I391" s="47">
        <v>0</v>
      </c>
      <c r="J391" s="47">
        <f t="shared" si="5"/>
        <v>128898</v>
      </c>
    </row>
    <row r="392" spans="1:10" ht="22.5">
      <c r="A392" s="45" t="s">
        <v>116</v>
      </c>
      <c r="B392" s="45" t="s">
        <v>920</v>
      </c>
      <c r="C392" s="45" t="s">
        <v>1260</v>
      </c>
      <c r="D392" s="45" t="s">
        <v>1247</v>
      </c>
      <c r="E392" s="45" t="s">
        <v>8</v>
      </c>
      <c r="F392" s="46" t="s">
        <v>9</v>
      </c>
      <c r="G392" s="45" t="s">
        <v>469</v>
      </c>
      <c r="H392" s="47">
        <v>1381186.53</v>
      </c>
      <c r="I392" s="47">
        <v>681891.98</v>
      </c>
      <c r="J392" s="47">
        <f t="shared" si="5"/>
        <v>699294.55</v>
      </c>
    </row>
    <row r="393" spans="1:10" ht="22.5">
      <c r="A393" s="45" t="s">
        <v>117</v>
      </c>
      <c r="B393" s="45" t="s">
        <v>920</v>
      </c>
      <c r="C393" s="45" t="s">
        <v>1260</v>
      </c>
      <c r="D393" s="45" t="s">
        <v>1247</v>
      </c>
      <c r="E393" s="45" t="s">
        <v>11</v>
      </c>
      <c r="F393" s="46" t="s">
        <v>12</v>
      </c>
      <c r="G393" s="45" t="s">
        <v>469</v>
      </c>
      <c r="H393" s="47">
        <v>118270</v>
      </c>
      <c r="I393" s="47">
        <v>31500</v>
      </c>
      <c r="J393" s="47">
        <f aca="true" t="shared" si="6" ref="J393:J456">H393-I393</f>
        <v>86770</v>
      </c>
    </row>
    <row r="394" spans="1:10" ht="12.75">
      <c r="A394" s="42" t="s">
        <v>118</v>
      </c>
      <c r="B394" s="42" t="s">
        <v>1106</v>
      </c>
      <c r="C394" s="42"/>
      <c r="D394" s="42"/>
      <c r="E394" s="42"/>
      <c r="F394" s="43" t="s">
        <v>119</v>
      </c>
      <c r="G394" s="42"/>
      <c r="H394" s="44">
        <v>10775100</v>
      </c>
      <c r="I394" s="44">
        <f>I395+I405+I409</f>
        <v>4128137.68</v>
      </c>
      <c r="J394" s="44">
        <f t="shared" si="6"/>
        <v>6646962.32</v>
      </c>
    </row>
    <row r="395" spans="1:10" ht="12.75">
      <c r="A395" s="42" t="s">
        <v>120</v>
      </c>
      <c r="B395" s="42" t="s">
        <v>1106</v>
      </c>
      <c r="C395" s="42" t="s">
        <v>1247</v>
      </c>
      <c r="D395" s="42"/>
      <c r="E395" s="42"/>
      <c r="F395" s="43"/>
      <c r="G395" s="42"/>
      <c r="H395" s="44">
        <v>8275100</v>
      </c>
      <c r="I395" s="44">
        <f>I396</f>
        <v>3846778.5100000002</v>
      </c>
      <c r="J395" s="44">
        <f t="shared" si="6"/>
        <v>4428321.49</v>
      </c>
    </row>
    <row r="396" spans="1:10" ht="12.75">
      <c r="A396" s="42" t="s">
        <v>121</v>
      </c>
      <c r="B396" s="42" t="s">
        <v>1106</v>
      </c>
      <c r="C396" s="42" t="s">
        <v>1247</v>
      </c>
      <c r="D396" s="42" t="s">
        <v>729</v>
      </c>
      <c r="E396" s="42"/>
      <c r="F396" s="43"/>
      <c r="G396" s="42"/>
      <c r="H396" s="44">
        <v>8275100</v>
      </c>
      <c r="I396" s="44">
        <f>SUM(I397:I404)</f>
        <v>3846778.5100000002</v>
      </c>
      <c r="J396" s="44">
        <f t="shared" si="6"/>
        <v>4428321.49</v>
      </c>
    </row>
    <row r="397" spans="1:10" ht="33.75">
      <c r="A397" s="45" t="s">
        <v>122</v>
      </c>
      <c r="B397" s="45" t="s">
        <v>1106</v>
      </c>
      <c r="C397" s="45" t="s">
        <v>1247</v>
      </c>
      <c r="D397" s="45" t="s">
        <v>729</v>
      </c>
      <c r="E397" s="45" t="s">
        <v>123</v>
      </c>
      <c r="F397" s="48" t="s">
        <v>713</v>
      </c>
      <c r="G397" s="45" t="s">
        <v>1251</v>
      </c>
      <c r="H397" s="47">
        <v>38786</v>
      </c>
      <c r="I397" s="47">
        <v>22458.3</v>
      </c>
      <c r="J397" s="47">
        <f t="shared" si="6"/>
        <v>16327.7</v>
      </c>
    </row>
    <row r="398" spans="1:10" ht="33.75">
      <c r="A398" s="45" t="s">
        <v>124</v>
      </c>
      <c r="B398" s="45" t="s">
        <v>1106</v>
      </c>
      <c r="C398" s="45" t="s">
        <v>1247</v>
      </c>
      <c r="D398" s="45" t="s">
        <v>729</v>
      </c>
      <c r="E398" s="45" t="s">
        <v>123</v>
      </c>
      <c r="F398" s="48" t="s">
        <v>713</v>
      </c>
      <c r="G398" s="45" t="s">
        <v>1252</v>
      </c>
      <c r="H398" s="47">
        <v>11714</v>
      </c>
      <c r="I398" s="47">
        <v>6782.4</v>
      </c>
      <c r="J398" s="47">
        <f t="shared" si="6"/>
        <v>4931.6</v>
      </c>
    </row>
    <row r="399" spans="1:10" ht="22.5">
      <c r="A399" s="45" t="s">
        <v>125</v>
      </c>
      <c r="B399" s="45" t="s">
        <v>1106</v>
      </c>
      <c r="C399" s="45" t="s">
        <v>1247</v>
      </c>
      <c r="D399" s="45" t="s">
        <v>729</v>
      </c>
      <c r="E399" s="45" t="s">
        <v>126</v>
      </c>
      <c r="F399" s="46" t="s">
        <v>127</v>
      </c>
      <c r="G399" s="45" t="s">
        <v>1251</v>
      </c>
      <c r="H399" s="47">
        <v>4979025.8</v>
      </c>
      <c r="I399" s="47">
        <v>2520500.37</v>
      </c>
      <c r="J399" s="47">
        <f t="shared" si="6"/>
        <v>2458525.4299999997</v>
      </c>
    </row>
    <row r="400" spans="1:10" ht="22.5">
      <c r="A400" s="45" t="s">
        <v>128</v>
      </c>
      <c r="B400" s="45" t="s">
        <v>1106</v>
      </c>
      <c r="C400" s="45" t="s">
        <v>1247</v>
      </c>
      <c r="D400" s="45" t="s">
        <v>729</v>
      </c>
      <c r="E400" s="45" t="s">
        <v>126</v>
      </c>
      <c r="F400" s="46" t="s">
        <v>127</v>
      </c>
      <c r="G400" s="45" t="s">
        <v>1265</v>
      </c>
      <c r="H400" s="47">
        <v>51610</v>
      </c>
      <c r="I400" s="47">
        <v>11082</v>
      </c>
      <c r="J400" s="47">
        <f t="shared" si="6"/>
        <v>40528</v>
      </c>
    </row>
    <row r="401" spans="1:10" ht="22.5">
      <c r="A401" s="45" t="s">
        <v>129</v>
      </c>
      <c r="B401" s="45" t="s">
        <v>1106</v>
      </c>
      <c r="C401" s="45" t="s">
        <v>1247</v>
      </c>
      <c r="D401" s="45" t="s">
        <v>729</v>
      </c>
      <c r="E401" s="45" t="s">
        <v>126</v>
      </c>
      <c r="F401" s="46" t="s">
        <v>127</v>
      </c>
      <c r="G401" s="45" t="s">
        <v>1252</v>
      </c>
      <c r="H401" s="47">
        <v>1503697.53</v>
      </c>
      <c r="I401" s="47">
        <v>761160.92</v>
      </c>
      <c r="J401" s="47">
        <f t="shared" si="6"/>
        <v>742536.61</v>
      </c>
    </row>
    <row r="402" spans="1:10" ht="22.5">
      <c r="A402" s="45" t="s">
        <v>130</v>
      </c>
      <c r="B402" s="45" t="s">
        <v>1106</v>
      </c>
      <c r="C402" s="45" t="s">
        <v>1247</v>
      </c>
      <c r="D402" s="45" t="s">
        <v>729</v>
      </c>
      <c r="E402" s="45" t="s">
        <v>126</v>
      </c>
      <c r="F402" s="46" t="s">
        <v>127</v>
      </c>
      <c r="G402" s="45" t="s">
        <v>1268</v>
      </c>
      <c r="H402" s="47">
        <v>1339780.82</v>
      </c>
      <c r="I402" s="47">
        <v>353053.92</v>
      </c>
      <c r="J402" s="47">
        <f t="shared" si="6"/>
        <v>986726.9000000001</v>
      </c>
    </row>
    <row r="403" spans="1:10" ht="22.5">
      <c r="A403" s="45" t="s">
        <v>131</v>
      </c>
      <c r="B403" s="45" t="s">
        <v>1106</v>
      </c>
      <c r="C403" s="45" t="s">
        <v>1247</v>
      </c>
      <c r="D403" s="45" t="s">
        <v>729</v>
      </c>
      <c r="E403" s="45" t="s">
        <v>132</v>
      </c>
      <c r="F403" s="46" t="s">
        <v>133</v>
      </c>
      <c r="G403" s="45" t="s">
        <v>1251</v>
      </c>
      <c r="H403" s="47">
        <v>269190.36</v>
      </c>
      <c r="I403" s="47">
        <v>131905.24</v>
      </c>
      <c r="J403" s="47">
        <f t="shared" si="6"/>
        <v>137285.12</v>
      </c>
    </row>
    <row r="404" spans="1:10" ht="22.5">
      <c r="A404" s="45" t="s">
        <v>134</v>
      </c>
      <c r="B404" s="45" t="s">
        <v>1106</v>
      </c>
      <c r="C404" s="45" t="s">
        <v>1247</v>
      </c>
      <c r="D404" s="45" t="s">
        <v>729</v>
      </c>
      <c r="E404" s="45" t="s">
        <v>132</v>
      </c>
      <c r="F404" s="46" t="s">
        <v>133</v>
      </c>
      <c r="G404" s="45" t="s">
        <v>1252</v>
      </c>
      <c r="H404" s="47">
        <v>81295.49</v>
      </c>
      <c r="I404" s="47">
        <v>39835.36</v>
      </c>
      <c r="J404" s="47">
        <f t="shared" si="6"/>
        <v>41460.130000000005</v>
      </c>
    </row>
    <row r="405" spans="1:10" ht="12.75">
      <c r="A405" s="42" t="s">
        <v>135</v>
      </c>
      <c r="B405" s="42" t="s">
        <v>1106</v>
      </c>
      <c r="C405" s="42" t="s">
        <v>705</v>
      </c>
      <c r="D405" s="42"/>
      <c r="E405" s="42"/>
      <c r="F405" s="43"/>
      <c r="G405" s="42"/>
      <c r="H405" s="44">
        <v>1000000</v>
      </c>
      <c r="I405" s="44">
        <f>I406</f>
        <v>281359.17</v>
      </c>
      <c r="J405" s="44">
        <f t="shared" si="6"/>
        <v>718640.8300000001</v>
      </c>
    </row>
    <row r="406" spans="1:10" ht="12.75">
      <c r="A406" s="42" t="s">
        <v>136</v>
      </c>
      <c r="B406" s="42" t="s">
        <v>1106</v>
      </c>
      <c r="C406" s="42" t="s">
        <v>705</v>
      </c>
      <c r="D406" s="42" t="s">
        <v>1247</v>
      </c>
      <c r="E406" s="42"/>
      <c r="F406" s="43"/>
      <c r="G406" s="42"/>
      <c r="H406" s="44">
        <v>1000000</v>
      </c>
      <c r="I406" s="44">
        <f>SUM(I407:I408)</f>
        <v>281359.17</v>
      </c>
      <c r="J406" s="44">
        <f t="shared" si="6"/>
        <v>718640.8300000001</v>
      </c>
    </row>
    <row r="407" spans="1:10" ht="12.75">
      <c r="A407" s="45" t="s">
        <v>137</v>
      </c>
      <c r="B407" s="45" t="s">
        <v>1106</v>
      </c>
      <c r="C407" s="45" t="s">
        <v>705</v>
      </c>
      <c r="D407" s="45" t="s">
        <v>1247</v>
      </c>
      <c r="E407" s="45" t="s">
        <v>138</v>
      </c>
      <c r="F407" s="46" t="s">
        <v>139</v>
      </c>
      <c r="G407" s="45" t="s">
        <v>1268</v>
      </c>
      <c r="H407" s="47">
        <v>900000</v>
      </c>
      <c r="I407" s="47">
        <v>202603.77</v>
      </c>
      <c r="J407" s="47">
        <f t="shared" si="6"/>
        <v>697396.23</v>
      </c>
    </row>
    <row r="408" spans="1:10" ht="12.75">
      <c r="A408" s="45" t="s">
        <v>140</v>
      </c>
      <c r="B408" s="45" t="s">
        <v>1106</v>
      </c>
      <c r="C408" s="45" t="s">
        <v>705</v>
      </c>
      <c r="D408" s="45" t="s">
        <v>1247</v>
      </c>
      <c r="E408" s="45" t="s">
        <v>138</v>
      </c>
      <c r="F408" s="46" t="s">
        <v>139</v>
      </c>
      <c r="G408" s="45" t="s">
        <v>1308</v>
      </c>
      <c r="H408" s="47">
        <v>100000</v>
      </c>
      <c r="I408" s="47">
        <v>78755.4</v>
      </c>
      <c r="J408" s="47">
        <f t="shared" si="6"/>
        <v>21244.600000000006</v>
      </c>
    </row>
    <row r="409" spans="1:10" ht="12.75">
      <c r="A409" s="42" t="s">
        <v>141</v>
      </c>
      <c r="B409" s="42" t="s">
        <v>1106</v>
      </c>
      <c r="C409" s="42" t="s">
        <v>1264</v>
      </c>
      <c r="D409" s="42"/>
      <c r="E409" s="42"/>
      <c r="F409" s="43"/>
      <c r="G409" s="42"/>
      <c r="H409" s="44">
        <v>1500000</v>
      </c>
      <c r="I409" s="44">
        <f>I410</f>
        <v>0</v>
      </c>
      <c r="J409" s="44">
        <f t="shared" si="6"/>
        <v>1500000</v>
      </c>
    </row>
    <row r="410" spans="1:10" ht="12.75">
      <c r="A410" s="42" t="s">
        <v>142</v>
      </c>
      <c r="B410" s="42" t="s">
        <v>1106</v>
      </c>
      <c r="C410" s="42" t="s">
        <v>1264</v>
      </c>
      <c r="D410" s="42" t="s">
        <v>1247</v>
      </c>
      <c r="E410" s="42"/>
      <c r="F410" s="43"/>
      <c r="G410" s="42"/>
      <c r="H410" s="44">
        <v>1500000</v>
      </c>
      <c r="I410" s="44">
        <f>I411</f>
        <v>0</v>
      </c>
      <c r="J410" s="44">
        <f t="shared" si="6"/>
        <v>1500000</v>
      </c>
    </row>
    <row r="411" spans="1:10" ht="22.5">
      <c r="A411" s="45" t="s">
        <v>143</v>
      </c>
      <c r="B411" s="45" t="s">
        <v>1106</v>
      </c>
      <c r="C411" s="45" t="s">
        <v>1264</v>
      </c>
      <c r="D411" s="45" t="s">
        <v>1247</v>
      </c>
      <c r="E411" s="45" t="s">
        <v>144</v>
      </c>
      <c r="F411" s="46" t="s">
        <v>145</v>
      </c>
      <c r="G411" s="45" t="s">
        <v>146</v>
      </c>
      <c r="H411" s="47">
        <v>1500000</v>
      </c>
      <c r="I411" s="47">
        <v>0</v>
      </c>
      <c r="J411" s="47">
        <f t="shared" si="6"/>
        <v>1500000</v>
      </c>
    </row>
    <row r="412" spans="1:10" ht="12.75">
      <c r="A412" s="42" t="s">
        <v>147</v>
      </c>
      <c r="B412" s="42" t="s">
        <v>969</v>
      </c>
      <c r="C412" s="42"/>
      <c r="D412" s="42"/>
      <c r="E412" s="42"/>
      <c r="F412" s="43" t="s">
        <v>148</v>
      </c>
      <c r="G412" s="42"/>
      <c r="H412" s="44">
        <v>13494143.25</v>
      </c>
      <c r="I412" s="44">
        <f>I413+I421+I424+I432</f>
        <v>4783011.61</v>
      </c>
      <c r="J412" s="44">
        <f t="shared" si="6"/>
        <v>8711131.64</v>
      </c>
    </row>
    <row r="413" spans="1:10" ht="12.75">
      <c r="A413" s="42" t="s">
        <v>149</v>
      </c>
      <c r="B413" s="42" t="s">
        <v>969</v>
      </c>
      <c r="C413" s="42" t="s">
        <v>1247</v>
      </c>
      <c r="D413" s="42"/>
      <c r="E413" s="42"/>
      <c r="F413" s="43"/>
      <c r="G413" s="42"/>
      <c r="H413" s="44">
        <v>5086200</v>
      </c>
      <c r="I413" s="44">
        <f>I414</f>
        <v>2745642.1</v>
      </c>
      <c r="J413" s="44">
        <f t="shared" si="6"/>
        <v>2340557.9</v>
      </c>
    </row>
    <row r="414" spans="1:10" ht="12.75">
      <c r="A414" s="42" t="s">
        <v>150</v>
      </c>
      <c r="B414" s="42" t="s">
        <v>969</v>
      </c>
      <c r="C414" s="42" t="s">
        <v>1247</v>
      </c>
      <c r="D414" s="42" t="s">
        <v>1264</v>
      </c>
      <c r="E414" s="42"/>
      <c r="F414" s="43"/>
      <c r="G414" s="42"/>
      <c r="H414" s="44">
        <v>5086200</v>
      </c>
      <c r="I414" s="44">
        <f>SUM(I415:I420)</f>
        <v>2745642.1</v>
      </c>
      <c r="J414" s="44">
        <f t="shared" si="6"/>
        <v>2340557.9</v>
      </c>
    </row>
    <row r="415" spans="1:10" ht="22.5">
      <c r="A415" s="45" t="s">
        <v>151</v>
      </c>
      <c r="B415" s="45" t="s">
        <v>969</v>
      </c>
      <c r="C415" s="45" t="s">
        <v>1247</v>
      </c>
      <c r="D415" s="45" t="s">
        <v>1264</v>
      </c>
      <c r="E415" s="45" t="s">
        <v>152</v>
      </c>
      <c r="F415" s="46" t="s">
        <v>153</v>
      </c>
      <c r="G415" s="45" t="s">
        <v>1268</v>
      </c>
      <c r="H415" s="47">
        <v>600000</v>
      </c>
      <c r="I415" s="47">
        <v>573900</v>
      </c>
      <c r="J415" s="47">
        <f t="shared" si="6"/>
        <v>26100</v>
      </c>
    </row>
    <row r="416" spans="1:10" ht="22.5">
      <c r="A416" s="45" t="s">
        <v>154</v>
      </c>
      <c r="B416" s="45" t="s">
        <v>969</v>
      </c>
      <c r="C416" s="45" t="s">
        <v>1247</v>
      </c>
      <c r="D416" s="45" t="s">
        <v>1264</v>
      </c>
      <c r="E416" s="45" t="s">
        <v>155</v>
      </c>
      <c r="F416" s="46" t="s">
        <v>156</v>
      </c>
      <c r="G416" s="45" t="s">
        <v>1251</v>
      </c>
      <c r="H416" s="47">
        <v>2818126</v>
      </c>
      <c r="I416" s="47">
        <v>1375000.8</v>
      </c>
      <c r="J416" s="47">
        <f t="shared" si="6"/>
        <v>1443125.2</v>
      </c>
    </row>
    <row r="417" spans="1:10" ht="22.5">
      <c r="A417" s="45" t="s">
        <v>157</v>
      </c>
      <c r="B417" s="45" t="s">
        <v>969</v>
      </c>
      <c r="C417" s="45" t="s">
        <v>1247</v>
      </c>
      <c r="D417" s="45" t="s">
        <v>1264</v>
      </c>
      <c r="E417" s="45" t="s">
        <v>155</v>
      </c>
      <c r="F417" s="46" t="s">
        <v>156</v>
      </c>
      <c r="G417" s="45" t="s">
        <v>1265</v>
      </c>
      <c r="H417" s="47">
        <v>32600</v>
      </c>
      <c r="I417" s="47">
        <v>1200</v>
      </c>
      <c r="J417" s="47">
        <f t="shared" si="6"/>
        <v>31400</v>
      </c>
    </row>
    <row r="418" spans="1:10" ht="22.5">
      <c r="A418" s="45" t="s">
        <v>158</v>
      </c>
      <c r="B418" s="45" t="s">
        <v>969</v>
      </c>
      <c r="C418" s="45" t="s">
        <v>1247</v>
      </c>
      <c r="D418" s="45" t="s">
        <v>1264</v>
      </c>
      <c r="E418" s="45" t="s">
        <v>155</v>
      </c>
      <c r="F418" s="46" t="s">
        <v>156</v>
      </c>
      <c r="G418" s="45" t="s">
        <v>1252</v>
      </c>
      <c r="H418" s="47">
        <v>851074</v>
      </c>
      <c r="I418" s="47">
        <v>544579.01</v>
      </c>
      <c r="J418" s="47">
        <f t="shared" si="6"/>
        <v>306494.99</v>
      </c>
    </row>
    <row r="419" spans="1:10" ht="22.5">
      <c r="A419" s="45" t="s">
        <v>159</v>
      </c>
      <c r="B419" s="45" t="s">
        <v>969</v>
      </c>
      <c r="C419" s="45" t="s">
        <v>1247</v>
      </c>
      <c r="D419" s="45" t="s">
        <v>1264</v>
      </c>
      <c r="E419" s="45" t="s">
        <v>155</v>
      </c>
      <c r="F419" s="46" t="s">
        <v>156</v>
      </c>
      <c r="G419" s="45" t="s">
        <v>1268</v>
      </c>
      <c r="H419" s="47">
        <v>758400</v>
      </c>
      <c r="I419" s="47">
        <v>238668.55</v>
      </c>
      <c r="J419" s="47">
        <f t="shared" si="6"/>
        <v>519731.45</v>
      </c>
    </row>
    <row r="420" spans="1:10" ht="12.75">
      <c r="A420" s="45" t="s">
        <v>160</v>
      </c>
      <c r="B420" s="45" t="s">
        <v>969</v>
      </c>
      <c r="C420" s="45" t="s">
        <v>1247</v>
      </c>
      <c r="D420" s="45" t="s">
        <v>1264</v>
      </c>
      <c r="E420" s="45" t="s">
        <v>161</v>
      </c>
      <c r="F420" s="46" t="s">
        <v>162</v>
      </c>
      <c r="G420" s="45" t="s">
        <v>1268</v>
      </c>
      <c r="H420" s="47">
        <v>26000</v>
      </c>
      <c r="I420" s="47">
        <v>12293.74</v>
      </c>
      <c r="J420" s="47">
        <f t="shared" si="6"/>
        <v>13706.26</v>
      </c>
    </row>
    <row r="421" spans="1:10" ht="12.75">
      <c r="A421" s="42" t="s">
        <v>163</v>
      </c>
      <c r="B421" s="42" t="s">
        <v>969</v>
      </c>
      <c r="C421" s="42" t="s">
        <v>1253</v>
      </c>
      <c r="D421" s="42"/>
      <c r="E421" s="42"/>
      <c r="F421" s="43"/>
      <c r="G421" s="42"/>
      <c r="H421" s="44">
        <v>100000</v>
      </c>
      <c r="I421" s="44">
        <f>I422</f>
        <v>0</v>
      </c>
      <c r="J421" s="44">
        <f t="shared" si="6"/>
        <v>100000</v>
      </c>
    </row>
    <row r="422" spans="1:10" ht="12.75">
      <c r="A422" s="42" t="s">
        <v>164</v>
      </c>
      <c r="B422" s="42" t="s">
        <v>969</v>
      </c>
      <c r="C422" s="42" t="s">
        <v>1253</v>
      </c>
      <c r="D422" s="42" t="s">
        <v>1261</v>
      </c>
      <c r="E422" s="42"/>
      <c r="F422" s="43"/>
      <c r="G422" s="42"/>
      <c r="H422" s="44">
        <v>100000</v>
      </c>
      <c r="I422" s="44">
        <f>I423</f>
        <v>0</v>
      </c>
      <c r="J422" s="44">
        <f t="shared" si="6"/>
        <v>100000</v>
      </c>
    </row>
    <row r="423" spans="1:10" ht="22.5">
      <c r="A423" s="45" t="s">
        <v>165</v>
      </c>
      <c r="B423" s="45" t="s">
        <v>969</v>
      </c>
      <c r="C423" s="45" t="s">
        <v>1253</v>
      </c>
      <c r="D423" s="45" t="s">
        <v>1261</v>
      </c>
      <c r="E423" s="45" t="s">
        <v>166</v>
      </c>
      <c r="F423" s="46" t="s">
        <v>167</v>
      </c>
      <c r="G423" s="45" t="s">
        <v>1268</v>
      </c>
      <c r="H423" s="47">
        <v>100000</v>
      </c>
      <c r="I423" s="47">
        <v>0</v>
      </c>
      <c r="J423" s="47">
        <f t="shared" si="6"/>
        <v>100000</v>
      </c>
    </row>
    <row r="424" spans="1:10" ht="12.75">
      <c r="A424" s="42" t="s">
        <v>168</v>
      </c>
      <c r="B424" s="42" t="s">
        <v>969</v>
      </c>
      <c r="C424" s="42" t="s">
        <v>705</v>
      </c>
      <c r="D424" s="42"/>
      <c r="E424" s="42"/>
      <c r="F424" s="43"/>
      <c r="G424" s="42"/>
      <c r="H424" s="44">
        <v>4520791.57</v>
      </c>
      <c r="I424" s="44">
        <f>I425</f>
        <v>2037369.51</v>
      </c>
      <c r="J424" s="44">
        <f t="shared" si="6"/>
        <v>2483422.0600000005</v>
      </c>
    </row>
    <row r="425" spans="1:10" ht="12.75">
      <c r="A425" s="42" t="s">
        <v>169</v>
      </c>
      <c r="B425" s="42" t="s">
        <v>969</v>
      </c>
      <c r="C425" s="42" t="s">
        <v>705</v>
      </c>
      <c r="D425" s="42" t="s">
        <v>1247</v>
      </c>
      <c r="E425" s="42"/>
      <c r="F425" s="43"/>
      <c r="G425" s="42"/>
      <c r="H425" s="44">
        <v>4512791.57</v>
      </c>
      <c r="I425" s="44">
        <f>I426+I427+I428+I429</f>
        <v>2037369.51</v>
      </c>
      <c r="J425" s="44">
        <f t="shared" si="6"/>
        <v>2475422.0600000005</v>
      </c>
    </row>
    <row r="426" spans="1:10" ht="56.25">
      <c r="A426" s="45" t="s">
        <v>170</v>
      </c>
      <c r="B426" s="45" t="s">
        <v>969</v>
      </c>
      <c r="C426" s="45" t="s">
        <v>705</v>
      </c>
      <c r="D426" s="45" t="s">
        <v>1247</v>
      </c>
      <c r="E426" s="45" t="s">
        <v>171</v>
      </c>
      <c r="F426" s="48" t="s">
        <v>172</v>
      </c>
      <c r="G426" s="45" t="s">
        <v>1268</v>
      </c>
      <c r="H426" s="47">
        <v>4000000</v>
      </c>
      <c r="I426" s="47">
        <v>1935921.87</v>
      </c>
      <c r="J426" s="47">
        <f t="shared" si="6"/>
        <v>2064078.13</v>
      </c>
    </row>
    <row r="427" spans="1:10" ht="22.5">
      <c r="A427" s="45" t="s">
        <v>173</v>
      </c>
      <c r="B427" s="45" t="s">
        <v>969</v>
      </c>
      <c r="C427" s="45" t="s">
        <v>705</v>
      </c>
      <c r="D427" s="45" t="s">
        <v>1247</v>
      </c>
      <c r="E427" s="45" t="s">
        <v>155</v>
      </c>
      <c r="F427" s="46" t="s">
        <v>156</v>
      </c>
      <c r="G427" s="45" t="s">
        <v>174</v>
      </c>
      <c r="H427" s="47">
        <v>345000</v>
      </c>
      <c r="I427" s="47">
        <v>101447.64</v>
      </c>
      <c r="J427" s="47">
        <f t="shared" si="6"/>
        <v>243552.36</v>
      </c>
    </row>
    <row r="428" spans="1:10" ht="12.75">
      <c r="A428" s="45" t="s">
        <v>175</v>
      </c>
      <c r="B428" s="45" t="s">
        <v>969</v>
      </c>
      <c r="C428" s="45" t="s">
        <v>705</v>
      </c>
      <c r="D428" s="45" t="s">
        <v>1247</v>
      </c>
      <c r="E428" s="45" t="s">
        <v>176</v>
      </c>
      <c r="F428" s="46" t="s">
        <v>177</v>
      </c>
      <c r="G428" s="45" t="s">
        <v>1268</v>
      </c>
      <c r="H428" s="47">
        <v>163194.73</v>
      </c>
      <c r="I428" s="47">
        <v>0</v>
      </c>
      <c r="J428" s="47">
        <f t="shared" si="6"/>
        <v>163194.73</v>
      </c>
    </row>
    <row r="429" spans="1:10" ht="12.75">
      <c r="A429" s="45" t="s">
        <v>178</v>
      </c>
      <c r="B429" s="45" t="s">
        <v>969</v>
      </c>
      <c r="C429" s="45" t="s">
        <v>705</v>
      </c>
      <c r="D429" s="45" t="s">
        <v>1247</v>
      </c>
      <c r="E429" s="45" t="s">
        <v>176</v>
      </c>
      <c r="F429" s="46" t="s">
        <v>177</v>
      </c>
      <c r="G429" s="45" t="s">
        <v>1308</v>
      </c>
      <c r="H429" s="47">
        <v>4596.84</v>
      </c>
      <c r="I429" s="47">
        <v>0</v>
      </c>
      <c r="J429" s="47">
        <f t="shared" si="6"/>
        <v>4596.84</v>
      </c>
    </row>
    <row r="430" spans="1:10" ht="12.75">
      <c r="A430" s="42" t="s">
        <v>179</v>
      </c>
      <c r="B430" s="42" t="s">
        <v>969</v>
      </c>
      <c r="C430" s="42" t="s">
        <v>705</v>
      </c>
      <c r="D430" s="42" t="s">
        <v>1327</v>
      </c>
      <c r="E430" s="42"/>
      <c r="F430" s="43"/>
      <c r="G430" s="42"/>
      <c r="H430" s="44">
        <v>8000</v>
      </c>
      <c r="I430" s="44">
        <f>I431</f>
        <v>0</v>
      </c>
      <c r="J430" s="44">
        <f t="shared" si="6"/>
        <v>8000</v>
      </c>
    </row>
    <row r="431" spans="1:10" ht="22.5">
      <c r="A431" s="45" t="s">
        <v>180</v>
      </c>
      <c r="B431" s="45" t="s">
        <v>969</v>
      </c>
      <c r="C431" s="45" t="s">
        <v>705</v>
      </c>
      <c r="D431" s="45" t="s">
        <v>1327</v>
      </c>
      <c r="E431" s="45" t="s">
        <v>181</v>
      </c>
      <c r="F431" s="46" t="s">
        <v>182</v>
      </c>
      <c r="G431" s="45" t="s">
        <v>1268</v>
      </c>
      <c r="H431" s="47">
        <v>8000</v>
      </c>
      <c r="I431" s="47">
        <v>0</v>
      </c>
      <c r="J431" s="47">
        <f t="shared" si="6"/>
        <v>8000</v>
      </c>
    </row>
    <row r="432" spans="1:10" ht="12.75">
      <c r="A432" s="42" t="s">
        <v>183</v>
      </c>
      <c r="B432" s="42" t="s">
        <v>969</v>
      </c>
      <c r="C432" s="42" t="s">
        <v>1257</v>
      </c>
      <c r="D432" s="42"/>
      <c r="E432" s="42"/>
      <c r="F432" s="43"/>
      <c r="G432" s="42"/>
      <c r="H432" s="44">
        <v>3787151.68</v>
      </c>
      <c r="I432" s="44">
        <f>I433+I436</f>
        <v>0</v>
      </c>
      <c r="J432" s="44">
        <f t="shared" si="6"/>
        <v>3787151.68</v>
      </c>
    </row>
    <row r="433" spans="1:10" ht="12.75">
      <c r="A433" s="42" t="s">
        <v>184</v>
      </c>
      <c r="B433" s="42" t="s">
        <v>969</v>
      </c>
      <c r="C433" s="42" t="s">
        <v>1257</v>
      </c>
      <c r="D433" s="42" t="s">
        <v>1327</v>
      </c>
      <c r="E433" s="42"/>
      <c r="F433" s="43"/>
      <c r="G433" s="42"/>
      <c r="H433" s="44">
        <v>1009651.68</v>
      </c>
      <c r="I433" s="44">
        <f>SUM(I434:I435)</f>
        <v>0</v>
      </c>
      <c r="J433" s="44">
        <f t="shared" si="6"/>
        <v>1009651.68</v>
      </c>
    </row>
    <row r="434" spans="1:10" ht="22.5">
      <c r="A434" s="45" t="s">
        <v>185</v>
      </c>
      <c r="B434" s="45" t="s">
        <v>969</v>
      </c>
      <c r="C434" s="45" t="s">
        <v>1257</v>
      </c>
      <c r="D434" s="45" t="s">
        <v>1327</v>
      </c>
      <c r="E434" s="45" t="s">
        <v>186</v>
      </c>
      <c r="F434" s="46" t="s">
        <v>187</v>
      </c>
      <c r="G434" s="45" t="s">
        <v>917</v>
      </c>
      <c r="H434" s="47">
        <v>509651.68</v>
      </c>
      <c r="I434" s="47">
        <v>0</v>
      </c>
      <c r="J434" s="47">
        <f t="shared" si="6"/>
        <v>509651.68</v>
      </c>
    </row>
    <row r="435" spans="1:10" ht="22.5">
      <c r="A435" s="45" t="s">
        <v>188</v>
      </c>
      <c r="B435" s="45" t="s">
        <v>969</v>
      </c>
      <c r="C435" s="45" t="s">
        <v>1257</v>
      </c>
      <c r="D435" s="45" t="s">
        <v>1327</v>
      </c>
      <c r="E435" s="45" t="s">
        <v>189</v>
      </c>
      <c r="F435" s="46" t="s">
        <v>190</v>
      </c>
      <c r="G435" s="45" t="s">
        <v>917</v>
      </c>
      <c r="H435" s="47">
        <v>500000</v>
      </c>
      <c r="I435" s="47">
        <v>0</v>
      </c>
      <c r="J435" s="47">
        <f t="shared" si="6"/>
        <v>500000</v>
      </c>
    </row>
    <row r="436" spans="1:10" ht="12.75">
      <c r="A436" s="42" t="s">
        <v>191</v>
      </c>
      <c r="B436" s="42" t="s">
        <v>969</v>
      </c>
      <c r="C436" s="42" t="s">
        <v>1257</v>
      </c>
      <c r="D436" s="42" t="s">
        <v>1253</v>
      </c>
      <c r="E436" s="42"/>
      <c r="F436" s="43"/>
      <c r="G436" s="42"/>
      <c r="H436" s="44">
        <v>2777500</v>
      </c>
      <c r="I436" s="44">
        <f>I437</f>
        <v>0</v>
      </c>
      <c r="J436" s="44">
        <f t="shared" si="6"/>
        <v>2777500</v>
      </c>
    </row>
    <row r="437" spans="1:10" ht="33.75">
      <c r="A437" s="45" t="s">
        <v>192</v>
      </c>
      <c r="B437" s="45" t="s">
        <v>969</v>
      </c>
      <c r="C437" s="45" t="s">
        <v>1257</v>
      </c>
      <c r="D437" s="45" t="s">
        <v>1253</v>
      </c>
      <c r="E437" s="45" t="s">
        <v>193</v>
      </c>
      <c r="F437" s="48" t="s">
        <v>194</v>
      </c>
      <c r="G437" s="45" t="s">
        <v>158</v>
      </c>
      <c r="H437" s="47">
        <v>2777500</v>
      </c>
      <c r="I437" s="47">
        <v>0</v>
      </c>
      <c r="J437" s="47">
        <f t="shared" si="6"/>
        <v>2777500</v>
      </c>
    </row>
    <row r="438" spans="1:10" ht="12.75">
      <c r="A438" s="42" t="s">
        <v>195</v>
      </c>
      <c r="B438" s="42" t="s">
        <v>1013</v>
      </c>
      <c r="C438" s="42"/>
      <c r="D438" s="42"/>
      <c r="E438" s="42"/>
      <c r="F438" s="43" t="s">
        <v>196</v>
      </c>
      <c r="G438" s="42"/>
      <c r="H438" s="44">
        <v>7042100</v>
      </c>
      <c r="I438" s="44">
        <f>I439+I448</f>
        <v>818949.3099999999</v>
      </c>
      <c r="J438" s="44">
        <f t="shared" si="6"/>
        <v>6223150.69</v>
      </c>
    </row>
    <row r="439" spans="1:10" ht="12.75">
      <c r="A439" s="42" t="s">
        <v>197</v>
      </c>
      <c r="B439" s="42" t="s">
        <v>1013</v>
      </c>
      <c r="C439" s="42" t="s">
        <v>1253</v>
      </c>
      <c r="D439" s="42"/>
      <c r="E439" s="42"/>
      <c r="F439" s="43"/>
      <c r="G439" s="42"/>
      <c r="H439" s="44">
        <v>1900100</v>
      </c>
      <c r="I439" s="44">
        <f>I440</f>
        <v>737191.3099999999</v>
      </c>
      <c r="J439" s="44">
        <f t="shared" si="6"/>
        <v>1162908.69</v>
      </c>
    </row>
    <row r="440" spans="1:10" ht="12.75">
      <c r="A440" s="42" t="s">
        <v>198</v>
      </c>
      <c r="B440" s="42" t="s">
        <v>1013</v>
      </c>
      <c r="C440" s="42" t="s">
        <v>1253</v>
      </c>
      <c r="D440" s="42" t="s">
        <v>1261</v>
      </c>
      <c r="E440" s="42"/>
      <c r="F440" s="43"/>
      <c r="G440" s="42"/>
      <c r="H440" s="44">
        <v>1900100</v>
      </c>
      <c r="I440" s="44">
        <f>SUM(I441:I447)</f>
        <v>737191.3099999999</v>
      </c>
      <c r="J440" s="44">
        <f t="shared" si="6"/>
        <v>1162908.69</v>
      </c>
    </row>
    <row r="441" spans="1:10" ht="22.5">
      <c r="A441" s="45" t="s">
        <v>199</v>
      </c>
      <c r="B441" s="45" t="s">
        <v>1013</v>
      </c>
      <c r="C441" s="45" t="s">
        <v>1253</v>
      </c>
      <c r="D441" s="45" t="s">
        <v>1261</v>
      </c>
      <c r="E441" s="45" t="s">
        <v>200</v>
      </c>
      <c r="F441" s="46" t="s">
        <v>201</v>
      </c>
      <c r="G441" s="45" t="s">
        <v>450</v>
      </c>
      <c r="H441" s="47">
        <v>38402</v>
      </c>
      <c r="I441" s="47">
        <v>0</v>
      </c>
      <c r="J441" s="47">
        <f t="shared" si="6"/>
        <v>38402</v>
      </c>
    </row>
    <row r="442" spans="1:10" ht="22.5">
      <c r="A442" s="45" t="s">
        <v>202</v>
      </c>
      <c r="B442" s="45" t="s">
        <v>1013</v>
      </c>
      <c r="C442" s="45" t="s">
        <v>1253</v>
      </c>
      <c r="D442" s="45" t="s">
        <v>1261</v>
      </c>
      <c r="E442" s="45" t="s">
        <v>200</v>
      </c>
      <c r="F442" s="46" t="s">
        <v>201</v>
      </c>
      <c r="G442" s="45" t="s">
        <v>452</v>
      </c>
      <c r="H442" s="47">
        <v>11598</v>
      </c>
      <c r="I442" s="47">
        <v>0</v>
      </c>
      <c r="J442" s="47">
        <f t="shared" si="6"/>
        <v>11598</v>
      </c>
    </row>
    <row r="443" spans="1:10" ht="22.5">
      <c r="A443" s="45" t="s">
        <v>203</v>
      </c>
      <c r="B443" s="45" t="s">
        <v>1013</v>
      </c>
      <c r="C443" s="45" t="s">
        <v>1253</v>
      </c>
      <c r="D443" s="45" t="s">
        <v>1261</v>
      </c>
      <c r="E443" s="45" t="s">
        <v>200</v>
      </c>
      <c r="F443" s="46" t="s">
        <v>201</v>
      </c>
      <c r="G443" s="45" t="s">
        <v>1268</v>
      </c>
      <c r="H443" s="47">
        <v>50000</v>
      </c>
      <c r="I443" s="47">
        <v>0</v>
      </c>
      <c r="J443" s="47">
        <f t="shared" si="6"/>
        <v>50000</v>
      </c>
    </row>
    <row r="444" spans="1:10" ht="22.5">
      <c r="A444" s="45" t="s">
        <v>204</v>
      </c>
      <c r="B444" s="45" t="s">
        <v>1013</v>
      </c>
      <c r="C444" s="45" t="s">
        <v>1253</v>
      </c>
      <c r="D444" s="45" t="s">
        <v>1261</v>
      </c>
      <c r="E444" s="45" t="s">
        <v>205</v>
      </c>
      <c r="F444" s="46" t="s">
        <v>206</v>
      </c>
      <c r="G444" s="45" t="s">
        <v>450</v>
      </c>
      <c r="H444" s="47">
        <v>1197926.26</v>
      </c>
      <c r="I444" s="47">
        <v>494520.68</v>
      </c>
      <c r="J444" s="47">
        <f t="shared" si="6"/>
        <v>703405.5800000001</v>
      </c>
    </row>
    <row r="445" spans="1:10" ht="22.5">
      <c r="A445" s="45" t="s">
        <v>207</v>
      </c>
      <c r="B445" s="45" t="s">
        <v>1013</v>
      </c>
      <c r="C445" s="45" t="s">
        <v>1253</v>
      </c>
      <c r="D445" s="45" t="s">
        <v>1261</v>
      </c>
      <c r="E445" s="45" t="s">
        <v>205</v>
      </c>
      <c r="F445" s="46" t="s">
        <v>206</v>
      </c>
      <c r="G445" s="45" t="s">
        <v>452</v>
      </c>
      <c r="H445" s="47">
        <v>361773.74</v>
      </c>
      <c r="I445" s="47">
        <v>176765.28</v>
      </c>
      <c r="J445" s="47">
        <f t="shared" si="6"/>
        <v>185008.46</v>
      </c>
    </row>
    <row r="446" spans="1:10" ht="22.5">
      <c r="A446" s="45" t="s">
        <v>208</v>
      </c>
      <c r="B446" s="45" t="s">
        <v>1013</v>
      </c>
      <c r="C446" s="45" t="s">
        <v>1253</v>
      </c>
      <c r="D446" s="45" t="s">
        <v>1261</v>
      </c>
      <c r="E446" s="45" t="s">
        <v>205</v>
      </c>
      <c r="F446" s="46" t="s">
        <v>206</v>
      </c>
      <c r="G446" s="45" t="s">
        <v>1268</v>
      </c>
      <c r="H446" s="47">
        <v>208048.85</v>
      </c>
      <c r="I446" s="47">
        <v>65905.35</v>
      </c>
      <c r="J446" s="47">
        <f t="shared" si="6"/>
        <v>142143.5</v>
      </c>
    </row>
    <row r="447" spans="1:10" ht="22.5">
      <c r="A447" s="45" t="s">
        <v>209</v>
      </c>
      <c r="B447" s="45" t="s">
        <v>1013</v>
      </c>
      <c r="C447" s="45" t="s">
        <v>1253</v>
      </c>
      <c r="D447" s="45" t="s">
        <v>1261</v>
      </c>
      <c r="E447" s="45" t="s">
        <v>205</v>
      </c>
      <c r="F447" s="46" t="s">
        <v>206</v>
      </c>
      <c r="G447" s="45" t="s">
        <v>1303</v>
      </c>
      <c r="H447" s="47">
        <v>32351.15</v>
      </c>
      <c r="I447" s="47">
        <v>0</v>
      </c>
      <c r="J447" s="47">
        <f t="shared" si="6"/>
        <v>32351.15</v>
      </c>
    </row>
    <row r="448" spans="1:10" ht="12.75">
      <c r="A448" s="42" t="s">
        <v>210</v>
      </c>
      <c r="B448" s="42" t="s">
        <v>1013</v>
      </c>
      <c r="C448" s="42" t="s">
        <v>705</v>
      </c>
      <c r="D448" s="42"/>
      <c r="E448" s="42"/>
      <c r="F448" s="43"/>
      <c r="G448" s="42"/>
      <c r="H448" s="44">
        <v>5142000</v>
      </c>
      <c r="I448" s="44">
        <f>I449</f>
        <v>81758</v>
      </c>
      <c r="J448" s="44">
        <f t="shared" si="6"/>
        <v>5060242</v>
      </c>
    </row>
    <row r="449" spans="1:10" ht="12.75">
      <c r="A449" s="42" t="s">
        <v>211</v>
      </c>
      <c r="B449" s="42" t="s">
        <v>1013</v>
      </c>
      <c r="C449" s="42" t="s">
        <v>705</v>
      </c>
      <c r="D449" s="42" t="s">
        <v>1327</v>
      </c>
      <c r="E449" s="42"/>
      <c r="F449" s="43"/>
      <c r="G449" s="42"/>
      <c r="H449" s="44">
        <v>5142000</v>
      </c>
      <c r="I449" s="44">
        <f>SUM(I450:I452)</f>
        <v>81758</v>
      </c>
      <c r="J449" s="44">
        <f t="shared" si="6"/>
        <v>5060242</v>
      </c>
    </row>
    <row r="450" spans="1:10" ht="22.5">
      <c r="A450" s="45" t="s">
        <v>212</v>
      </c>
      <c r="B450" s="45" t="s">
        <v>1013</v>
      </c>
      <c r="C450" s="45" t="s">
        <v>705</v>
      </c>
      <c r="D450" s="45" t="s">
        <v>1327</v>
      </c>
      <c r="E450" s="45" t="s">
        <v>213</v>
      </c>
      <c r="F450" s="46" t="s">
        <v>214</v>
      </c>
      <c r="G450" s="45" t="s">
        <v>1268</v>
      </c>
      <c r="H450" s="47">
        <v>82000</v>
      </c>
      <c r="I450" s="47">
        <v>81758</v>
      </c>
      <c r="J450" s="47">
        <f t="shared" si="6"/>
        <v>242</v>
      </c>
    </row>
    <row r="451" spans="1:10" ht="22.5">
      <c r="A451" s="45" t="s">
        <v>215</v>
      </c>
      <c r="B451" s="45" t="s">
        <v>1013</v>
      </c>
      <c r="C451" s="45" t="s">
        <v>705</v>
      </c>
      <c r="D451" s="45" t="s">
        <v>1327</v>
      </c>
      <c r="E451" s="45" t="s">
        <v>216</v>
      </c>
      <c r="F451" s="46" t="s">
        <v>217</v>
      </c>
      <c r="G451" s="45" t="s">
        <v>160</v>
      </c>
      <c r="H451" s="47">
        <v>5009200</v>
      </c>
      <c r="I451" s="47">
        <v>0</v>
      </c>
      <c r="J451" s="47">
        <f t="shared" si="6"/>
        <v>5009200</v>
      </c>
    </row>
    <row r="452" spans="1:10" ht="22.5">
      <c r="A452" s="45" t="s">
        <v>218</v>
      </c>
      <c r="B452" s="45" t="s">
        <v>1013</v>
      </c>
      <c r="C452" s="45" t="s">
        <v>705</v>
      </c>
      <c r="D452" s="45" t="s">
        <v>1327</v>
      </c>
      <c r="E452" s="45" t="s">
        <v>219</v>
      </c>
      <c r="F452" s="46" t="s">
        <v>220</v>
      </c>
      <c r="G452" s="45" t="s">
        <v>160</v>
      </c>
      <c r="H452" s="47">
        <v>50800</v>
      </c>
      <c r="I452" s="47">
        <v>0</v>
      </c>
      <c r="J452" s="47">
        <f t="shared" si="6"/>
        <v>50800</v>
      </c>
    </row>
    <row r="453" spans="1:10" ht="12.75">
      <c r="A453" s="42" t="s">
        <v>221</v>
      </c>
      <c r="B453" s="42" t="s">
        <v>572</v>
      </c>
      <c r="C453" s="42"/>
      <c r="D453" s="42"/>
      <c r="E453" s="42"/>
      <c r="F453" s="43" t="s">
        <v>222</v>
      </c>
      <c r="G453" s="42"/>
      <c r="H453" s="44">
        <v>91436700</v>
      </c>
      <c r="I453" s="44">
        <f>I454+I457+I474+I504</f>
        <v>23767205.24</v>
      </c>
      <c r="J453" s="44">
        <f t="shared" si="6"/>
        <v>67669494.76</v>
      </c>
    </row>
    <row r="454" spans="1:10" ht="12.75">
      <c r="A454" s="42" t="s">
        <v>223</v>
      </c>
      <c r="B454" s="42" t="s">
        <v>572</v>
      </c>
      <c r="C454" s="42" t="s">
        <v>1327</v>
      </c>
      <c r="D454" s="42"/>
      <c r="E454" s="42"/>
      <c r="F454" s="43"/>
      <c r="G454" s="42"/>
      <c r="H454" s="44">
        <v>216000</v>
      </c>
      <c r="I454" s="44">
        <f>I455</f>
        <v>36000</v>
      </c>
      <c r="J454" s="44">
        <f t="shared" si="6"/>
        <v>180000</v>
      </c>
    </row>
    <row r="455" spans="1:10" ht="12.75">
      <c r="A455" s="42" t="s">
        <v>224</v>
      </c>
      <c r="B455" s="42" t="s">
        <v>572</v>
      </c>
      <c r="C455" s="42" t="s">
        <v>1327</v>
      </c>
      <c r="D455" s="42" t="s">
        <v>1329</v>
      </c>
      <c r="E455" s="42"/>
      <c r="F455" s="43"/>
      <c r="G455" s="42"/>
      <c r="H455" s="44">
        <v>216000</v>
      </c>
      <c r="I455" s="44">
        <f>I456</f>
        <v>36000</v>
      </c>
      <c r="J455" s="44">
        <f t="shared" si="6"/>
        <v>180000</v>
      </c>
    </row>
    <row r="456" spans="1:10" ht="22.5">
      <c r="A456" s="45" t="s">
        <v>225</v>
      </c>
      <c r="B456" s="45" t="s">
        <v>572</v>
      </c>
      <c r="C456" s="45" t="s">
        <v>1327</v>
      </c>
      <c r="D456" s="45" t="s">
        <v>1329</v>
      </c>
      <c r="E456" s="45" t="s">
        <v>226</v>
      </c>
      <c r="F456" s="46" t="s">
        <v>227</v>
      </c>
      <c r="G456" s="45" t="s">
        <v>1268</v>
      </c>
      <c r="H456" s="47">
        <v>216000</v>
      </c>
      <c r="I456" s="47">
        <v>36000</v>
      </c>
      <c r="J456" s="47">
        <f t="shared" si="6"/>
        <v>180000</v>
      </c>
    </row>
    <row r="457" spans="1:10" ht="12.75">
      <c r="A457" s="42" t="s">
        <v>228</v>
      </c>
      <c r="B457" s="42" t="s">
        <v>572</v>
      </c>
      <c r="C457" s="42" t="s">
        <v>1253</v>
      </c>
      <c r="D457" s="42"/>
      <c r="E457" s="42"/>
      <c r="F457" s="43"/>
      <c r="G457" s="42"/>
      <c r="H457" s="44">
        <v>38675610.43</v>
      </c>
      <c r="I457" s="44">
        <f>I458+I461+I472</f>
        <v>11174179.2</v>
      </c>
      <c r="J457" s="44">
        <f aca="true" t="shared" si="7" ref="J457:J520">H457-I457</f>
        <v>27501431.23</v>
      </c>
    </row>
    <row r="458" spans="1:10" ht="12.75">
      <c r="A458" s="42" t="s">
        <v>229</v>
      </c>
      <c r="B458" s="42" t="s">
        <v>572</v>
      </c>
      <c r="C458" s="42" t="s">
        <v>1253</v>
      </c>
      <c r="D458" s="42" t="s">
        <v>1247</v>
      </c>
      <c r="E458" s="42"/>
      <c r="F458" s="43"/>
      <c r="G458" s="42"/>
      <c r="H458" s="44">
        <v>166121</v>
      </c>
      <c r="I458" s="44">
        <f>I459+I460</f>
        <v>31688.2</v>
      </c>
      <c r="J458" s="44">
        <f t="shared" si="7"/>
        <v>134432.8</v>
      </c>
    </row>
    <row r="459" spans="1:10" ht="33.75">
      <c r="A459" s="45" t="s">
        <v>230</v>
      </c>
      <c r="B459" s="45" t="s">
        <v>572</v>
      </c>
      <c r="C459" s="45" t="s">
        <v>1253</v>
      </c>
      <c r="D459" s="45" t="s">
        <v>1247</v>
      </c>
      <c r="E459" s="45" t="s">
        <v>701</v>
      </c>
      <c r="F459" s="46" t="s">
        <v>702</v>
      </c>
      <c r="G459" s="45" t="s">
        <v>450</v>
      </c>
      <c r="H459" s="47">
        <v>127589</v>
      </c>
      <c r="I459" s="47">
        <v>24891.2</v>
      </c>
      <c r="J459" s="47">
        <f t="shared" si="7"/>
        <v>102697.8</v>
      </c>
    </row>
    <row r="460" spans="1:10" ht="33.75">
      <c r="A460" s="45" t="s">
        <v>231</v>
      </c>
      <c r="B460" s="45" t="s">
        <v>572</v>
      </c>
      <c r="C460" s="45" t="s">
        <v>1253</v>
      </c>
      <c r="D460" s="45" t="s">
        <v>1247</v>
      </c>
      <c r="E460" s="45" t="s">
        <v>701</v>
      </c>
      <c r="F460" s="46" t="s">
        <v>702</v>
      </c>
      <c r="G460" s="45" t="s">
        <v>452</v>
      </c>
      <c r="H460" s="47">
        <v>38532</v>
      </c>
      <c r="I460" s="47">
        <v>6797</v>
      </c>
      <c r="J460" s="47">
        <f t="shared" si="7"/>
        <v>31735</v>
      </c>
    </row>
    <row r="461" spans="1:10" ht="12.75">
      <c r="A461" s="42" t="s">
        <v>232</v>
      </c>
      <c r="B461" s="42" t="s">
        <v>572</v>
      </c>
      <c r="C461" s="42" t="s">
        <v>1253</v>
      </c>
      <c r="D461" s="42" t="s">
        <v>1329</v>
      </c>
      <c r="E461" s="42"/>
      <c r="F461" s="43"/>
      <c r="G461" s="42"/>
      <c r="H461" s="44">
        <v>37904889.43</v>
      </c>
      <c r="I461" s="44">
        <f>SUM(I462:I471)</f>
        <v>10912743</v>
      </c>
      <c r="J461" s="44">
        <f t="shared" si="7"/>
        <v>26992146.43</v>
      </c>
    </row>
    <row r="462" spans="1:10" ht="22.5">
      <c r="A462" s="45" t="s">
        <v>233</v>
      </c>
      <c r="B462" s="45" t="s">
        <v>572</v>
      </c>
      <c r="C462" s="45" t="s">
        <v>1253</v>
      </c>
      <c r="D462" s="45" t="s">
        <v>1329</v>
      </c>
      <c r="E462" s="45" t="s">
        <v>234</v>
      </c>
      <c r="F462" s="46" t="s">
        <v>235</v>
      </c>
      <c r="G462" s="45" t="s">
        <v>1268</v>
      </c>
      <c r="H462" s="47">
        <v>18421300</v>
      </c>
      <c r="I462" s="47">
        <v>10350677</v>
      </c>
      <c r="J462" s="47">
        <f t="shared" si="7"/>
        <v>8070623</v>
      </c>
    </row>
    <row r="463" spans="1:10" ht="33.75">
      <c r="A463" s="45" t="s">
        <v>236</v>
      </c>
      <c r="B463" s="45" t="s">
        <v>572</v>
      </c>
      <c r="C463" s="45" t="s">
        <v>1253</v>
      </c>
      <c r="D463" s="45" t="s">
        <v>1329</v>
      </c>
      <c r="E463" s="45" t="s">
        <v>237</v>
      </c>
      <c r="F463" s="46" t="s">
        <v>238</v>
      </c>
      <c r="G463" s="45" t="s">
        <v>1268</v>
      </c>
      <c r="H463" s="47">
        <v>13548500</v>
      </c>
      <c r="I463" s="47">
        <v>0</v>
      </c>
      <c r="J463" s="47">
        <f t="shared" si="7"/>
        <v>13548500</v>
      </c>
    </row>
    <row r="464" spans="1:10" ht="33.75">
      <c r="A464" s="45" t="s">
        <v>239</v>
      </c>
      <c r="B464" s="45" t="s">
        <v>572</v>
      </c>
      <c r="C464" s="45" t="s">
        <v>1253</v>
      </c>
      <c r="D464" s="45" t="s">
        <v>1329</v>
      </c>
      <c r="E464" s="45" t="s">
        <v>240</v>
      </c>
      <c r="F464" s="48" t="s">
        <v>241</v>
      </c>
      <c r="G464" s="45" t="s">
        <v>1268</v>
      </c>
      <c r="H464" s="47">
        <v>1728800</v>
      </c>
      <c r="I464" s="47">
        <v>361000</v>
      </c>
      <c r="J464" s="47">
        <f t="shared" si="7"/>
        <v>1367800</v>
      </c>
    </row>
    <row r="465" spans="1:10" ht="12.75">
      <c r="A465" s="45" t="s">
        <v>242</v>
      </c>
      <c r="B465" s="45" t="s">
        <v>572</v>
      </c>
      <c r="C465" s="45" t="s">
        <v>1253</v>
      </c>
      <c r="D465" s="45" t="s">
        <v>1329</v>
      </c>
      <c r="E465" s="45" t="s">
        <v>243</v>
      </c>
      <c r="F465" s="46" t="s">
        <v>244</v>
      </c>
      <c r="G465" s="45" t="s">
        <v>1268</v>
      </c>
      <c r="H465" s="47">
        <v>1104500</v>
      </c>
      <c r="I465" s="47">
        <v>0</v>
      </c>
      <c r="J465" s="47">
        <f t="shared" si="7"/>
        <v>1104500</v>
      </c>
    </row>
    <row r="466" spans="1:10" ht="22.5">
      <c r="A466" s="45" t="s">
        <v>245</v>
      </c>
      <c r="B466" s="45" t="s">
        <v>572</v>
      </c>
      <c r="C466" s="45" t="s">
        <v>1253</v>
      </c>
      <c r="D466" s="45" t="s">
        <v>1329</v>
      </c>
      <c r="E466" s="45" t="s">
        <v>246</v>
      </c>
      <c r="F466" s="46" t="s">
        <v>247</v>
      </c>
      <c r="G466" s="45" t="s">
        <v>1268</v>
      </c>
      <c r="H466" s="47">
        <v>184900</v>
      </c>
      <c r="I466" s="47">
        <v>184900</v>
      </c>
      <c r="J466" s="47">
        <f t="shared" si="7"/>
        <v>0</v>
      </c>
    </row>
    <row r="467" spans="1:10" ht="22.5">
      <c r="A467" s="45" t="s">
        <v>248</v>
      </c>
      <c r="B467" s="45" t="s">
        <v>572</v>
      </c>
      <c r="C467" s="45" t="s">
        <v>1253</v>
      </c>
      <c r="D467" s="45" t="s">
        <v>1329</v>
      </c>
      <c r="E467" s="45" t="s">
        <v>249</v>
      </c>
      <c r="F467" s="46" t="s">
        <v>250</v>
      </c>
      <c r="G467" s="45" t="s">
        <v>1268</v>
      </c>
      <c r="H467" s="47">
        <v>395500</v>
      </c>
      <c r="I467" s="47">
        <v>0</v>
      </c>
      <c r="J467" s="47">
        <f t="shared" si="7"/>
        <v>395500</v>
      </c>
    </row>
    <row r="468" spans="1:10" ht="22.5">
      <c r="A468" s="45" t="s">
        <v>251</v>
      </c>
      <c r="B468" s="45" t="s">
        <v>572</v>
      </c>
      <c r="C468" s="45" t="s">
        <v>1253</v>
      </c>
      <c r="D468" s="45" t="s">
        <v>1329</v>
      </c>
      <c r="E468" s="45" t="s">
        <v>252</v>
      </c>
      <c r="F468" s="46" t="s">
        <v>253</v>
      </c>
      <c r="G468" s="45" t="s">
        <v>1268</v>
      </c>
      <c r="H468" s="47">
        <v>248300</v>
      </c>
      <c r="I468" s="47">
        <v>0</v>
      </c>
      <c r="J468" s="47">
        <f t="shared" si="7"/>
        <v>248300</v>
      </c>
    </row>
    <row r="469" spans="1:10" ht="22.5">
      <c r="A469" s="45" t="s">
        <v>254</v>
      </c>
      <c r="B469" s="45" t="s">
        <v>572</v>
      </c>
      <c r="C469" s="45" t="s">
        <v>1253</v>
      </c>
      <c r="D469" s="45" t="s">
        <v>1329</v>
      </c>
      <c r="E469" s="45" t="s">
        <v>255</v>
      </c>
      <c r="F469" s="46" t="s">
        <v>256</v>
      </c>
      <c r="G469" s="45" t="s">
        <v>1268</v>
      </c>
      <c r="H469" s="47">
        <v>2207263.43</v>
      </c>
      <c r="I469" s="47">
        <v>0</v>
      </c>
      <c r="J469" s="47">
        <f t="shared" si="7"/>
        <v>2207263.43</v>
      </c>
    </row>
    <row r="470" spans="1:10" ht="12.75">
      <c r="A470" s="45" t="s">
        <v>257</v>
      </c>
      <c r="B470" s="45" t="s">
        <v>572</v>
      </c>
      <c r="C470" s="45" t="s">
        <v>1253</v>
      </c>
      <c r="D470" s="45" t="s">
        <v>1329</v>
      </c>
      <c r="E470" s="45" t="s">
        <v>258</v>
      </c>
      <c r="F470" s="46" t="s">
        <v>259</v>
      </c>
      <c r="G470" s="45" t="s">
        <v>1268</v>
      </c>
      <c r="H470" s="47">
        <v>16166</v>
      </c>
      <c r="I470" s="47">
        <v>16166</v>
      </c>
      <c r="J470" s="47">
        <f t="shared" si="7"/>
        <v>0</v>
      </c>
    </row>
    <row r="471" spans="1:10" ht="22.5">
      <c r="A471" s="45" t="s">
        <v>260</v>
      </c>
      <c r="B471" s="45" t="s">
        <v>572</v>
      </c>
      <c r="C471" s="45" t="s">
        <v>1253</v>
      </c>
      <c r="D471" s="45" t="s">
        <v>1329</v>
      </c>
      <c r="E471" s="45" t="s">
        <v>261</v>
      </c>
      <c r="F471" s="46" t="s">
        <v>262</v>
      </c>
      <c r="G471" s="45" t="s">
        <v>1268</v>
      </c>
      <c r="H471" s="47">
        <v>49660</v>
      </c>
      <c r="I471" s="47">
        <v>0</v>
      </c>
      <c r="J471" s="47">
        <f t="shared" si="7"/>
        <v>49660</v>
      </c>
    </row>
    <row r="472" spans="1:10" ht="12.75">
      <c r="A472" s="42" t="s">
        <v>263</v>
      </c>
      <c r="B472" s="42" t="s">
        <v>572</v>
      </c>
      <c r="C472" s="42" t="s">
        <v>1253</v>
      </c>
      <c r="D472" s="42" t="s">
        <v>1261</v>
      </c>
      <c r="E472" s="42"/>
      <c r="F472" s="43"/>
      <c r="G472" s="42"/>
      <c r="H472" s="44">
        <v>604600</v>
      </c>
      <c r="I472" s="44">
        <f>I473</f>
        <v>229748</v>
      </c>
      <c r="J472" s="44">
        <f t="shared" si="7"/>
        <v>374852</v>
      </c>
    </row>
    <row r="473" spans="1:10" ht="33.75">
      <c r="A473" s="45" t="s">
        <v>264</v>
      </c>
      <c r="B473" s="45" t="s">
        <v>572</v>
      </c>
      <c r="C473" s="45" t="s">
        <v>1253</v>
      </c>
      <c r="D473" s="45" t="s">
        <v>1261</v>
      </c>
      <c r="E473" s="45" t="s">
        <v>265</v>
      </c>
      <c r="F473" s="46" t="s">
        <v>266</v>
      </c>
      <c r="G473" s="45" t="s">
        <v>1268</v>
      </c>
      <c r="H473" s="47">
        <v>604600</v>
      </c>
      <c r="I473" s="47">
        <v>229748</v>
      </c>
      <c r="J473" s="47">
        <f t="shared" si="7"/>
        <v>374852</v>
      </c>
    </row>
    <row r="474" spans="1:10" ht="12.75">
      <c r="A474" s="42" t="s">
        <v>267</v>
      </c>
      <c r="B474" s="42" t="s">
        <v>572</v>
      </c>
      <c r="C474" s="42" t="s">
        <v>705</v>
      </c>
      <c r="D474" s="42"/>
      <c r="E474" s="42"/>
      <c r="F474" s="43"/>
      <c r="G474" s="42"/>
      <c r="H474" s="44">
        <v>49554089.57</v>
      </c>
      <c r="I474" s="44">
        <f>I475+I479+I482+I493</f>
        <v>12420347.04</v>
      </c>
      <c r="J474" s="44">
        <f t="shared" si="7"/>
        <v>37133742.53</v>
      </c>
    </row>
    <row r="475" spans="1:10" ht="12.75">
      <c r="A475" s="42" t="s">
        <v>268</v>
      </c>
      <c r="B475" s="42" t="s">
        <v>572</v>
      </c>
      <c r="C475" s="42" t="s">
        <v>705</v>
      </c>
      <c r="D475" s="42" t="s">
        <v>1247</v>
      </c>
      <c r="E475" s="42"/>
      <c r="F475" s="43"/>
      <c r="G475" s="42"/>
      <c r="H475" s="44">
        <v>977747.71</v>
      </c>
      <c r="I475" s="44">
        <f>SUM(I476:I478)</f>
        <v>722343.21</v>
      </c>
      <c r="J475" s="44">
        <f t="shared" si="7"/>
        <v>255404.5</v>
      </c>
    </row>
    <row r="476" spans="1:10" ht="22.5">
      <c r="A476" s="45" t="s">
        <v>269</v>
      </c>
      <c r="B476" s="45" t="s">
        <v>572</v>
      </c>
      <c r="C476" s="45" t="s">
        <v>705</v>
      </c>
      <c r="D476" s="45" t="s">
        <v>1247</v>
      </c>
      <c r="E476" s="45" t="s">
        <v>270</v>
      </c>
      <c r="F476" s="46" t="s">
        <v>271</v>
      </c>
      <c r="G476" s="45" t="s">
        <v>1268</v>
      </c>
      <c r="H476" s="47">
        <v>100000</v>
      </c>
      <c r="I476" s="47">
        <v>15000</v>
      </c>
      <c r="J476" s="47">
        <f t="shared" si="7"/>
        <v>85000</v>
      </c>
    </row>
    <row r="477" spans="1:10" ht="45">
      <c r="A477" s="45" t="s">
        <v>272</v>
      </c>
      <c r="B477" s="45" t="s">
        <v>572</v>
      </c>
      <c r="C477" s="45" t="s">
        <v>705</v>
      </c>
      <c r="D477" s="45" t="s">
        <v>1247</v>
      </c>
      <c r="E477" s="45" t="s">
        <v>273</v>
      </c>
      <c r="F477" s="48" t="s">
        <v>274</v>
      </c>
      <c r="G477" s="45" t="s">
        <v>1268</v>
      </c>
      <c r="H477" s="47">
        <v>735947.71</v>
      </c>
      <c r="I477" s="47">
        <v>651718.11</v>
      </c>
      <c r="J477" s="47">
        <f t="shared" si="7"/>
        <v>84229.59999999998</v>
      </c>
    </row>
    <row r="478" spans="1:10" ht="33.75">
      <c r="A478" s="45" t="s">
        <v>275</v>
      </c>
      <c r="B478" s="45" t="s">
        <v>572</v>
      </c>
      <c r="C478" s="45" t="s">
        <v>705</v>
      </c>
      <c r="D478" s="45" t="s">
        <v>1247</v>
      </c>
      <c r="E478" s="45" t="s">
        <v>276</v>
      </c>
      <c r="F478" s="46" t="s">
        <v>277</v>
      </c>
      <c r="G478" s="45" t="s">
        <v>1339</v>
      </c>
      <c r="H478" s="47">
        <v>141800</v>
      </c>
      <c r="I478" s="47">
        <v>55625.1</v>
      </c>
      <c r="J478" s="47">
        <f t="shared" si="7"/>
        <v>86174.9</v>
      </c>
    </row>
    <row r="479" spans="1:10" ht="12.75">
      <c r="A479" s="42" t="s">
        <v>278</v>
      </c>
      <c r="B479" s="42" t="s">
        <v>572</v>
      </c>
      <c r="C479" s="42" t="s">
        <v>705</v>
      </c>
      <c r="D479" s="42" t="s">
        <v>1248</v>
      </c>
      <c r="E479" s="42"/>
      <c r="F479" s="43"/>
      <c r="G479" s="42"/>
      <c r="H479" s="44">
        <v>2601600</v>
      </c>
      <c r="I479" s="44">
        <f>SUM(I480:I481)</f>
        <v>928579.25</v>
      </c>
      <c r="J479" s="44">
        <f t="shared" si="7"/>
        <v>1673020.75</v>
      </c>
    </row>
    <row r="480" spans="1:10" ht="22.5">
      <c r="A480" s="45" t="s">
        <v>279</v>
      </c>
      <c r="B480" s="45" t="s">
        <v>572</v>
      </c>
      <c r="C480" s="45" t="s">
        <v>705</v>
      </c>
      <c r="D480" s="45" t="s">
        <v>1248</v>
      </c>
      <c r="E480" s="45" t="s">
        <v>280</v>
      </c>
      <c r="F480" s="46" t="s">
        <v>281</v>
      </c>
      <c r="G480" s="45" t="s">
        <v>1339</v>
      </c>
      <c r="H480" s="47">
        <v>2001600</v>
      </c>
      <c r="I480" s="47">
        <v>607878.15</v>
      </c>
      <c r="J480" s="47">
        <f t="shared" si="7"/>
        <v>1393721.85</v>
      </c>
    </row>
    <row r="481" spans="1:10" ht="22.5">
      <c r="A481" s="45" t="s">
        <v>282</v>
      </c>
      <c r="B481" s="45" t="s">
        <v>572</v>
      </c>
      <c r="C481" s="45" t="s">
        <v>705</v>
      </c>
      <c r="D481" s="45" t="s">
        <v>1248</v>
      </c>
      <c r="E481" s="45" t="s">
        <v>283</v>
      </c>
      <c r="F481" s="46" t="s">
        <v>284</v>
      </c>
      <c r="G481" s="45" t="s">
        <v>1339</v>
      </c>
      <c r="H481" s="47">
        <v>600000</v>
      </c>
      <c r="I481" s="47">
        <v>320701.1</v>
      </c>
      <c r="J481" s="47">
        <f t="shared" si="7"/>
        <v>279298.9</v>
      </c>
    </row>
    <row r="482" spans="1:10" ht="12.75">
      <c r="A482" s="42" t="s">
        <v>285</v>
      </c>
      <c r="B482" s="42" t="s">
        <v>572</v>
      </c>
      <c r="C482" s="42" t="s">
        <v>705</v>
      </c>
      <c r="D482" s="42" t="s">
        <v>1327</v>
      </c>
      <c r="E482" s="42"/>
      <c r="F482" s="43"/>
      <c r="G482" s="42"/>
      <c r="H482" s="44">
        <v>25914029.77</v>
      </c>
      <c r="I482" s="44">
        <f>SUM(I483:I492)</f>
        <v>6552844.99</v>
      </c>
      <c r="J482" s="44">
        <f t="shared" si="7"/>
        <v>19361184.78</v>
      </c>
    </row>
    <row r="483" spans="1:10" ht="22.5">
      <c r="A483" s="45" t="s">
        <v>286</v>
      </c>
      <c r="B483" s="45" t="s">
        <v>572</v>
      </c>
      <c r="C483" s="45" t="s">
        <v>705</v>
      </c>
      <c r="D483" s="45" t="s">
        <v>1327</v>
      </c>
      <c r="E483" s="45" t="s">
        <v>287</v>
      </c>
      <c r="F483" s="46" t="s">
        <v>288</v>
      </c>
      <c r="G483" s="45" t="s">
        <v>1268</v>
      </c>
      <c r="H483" s="47">
        <v>8187520.77</v>
      </c>
      <c r="I483" s="47">
        <v>4169362.77</v>
      </c>
      <c r="J483" s="47">
        <f t="shared" si="7"/>
        <v>4018157.9999999995</v>
      </c>
    </row>
    <row r="484" spans="1:10" ht="22.5">
      <c r="A484" s="45" t="s">
        <v>289</v>
      </c>
      <c r="B484" s="45" t="s">
        <v>572</v>
      </c>
      <c r="C484" s="45" t="s">
        <v>705</v>
      </c>
      <c r="D484" s="45" t="s">
        <v>1327</v>
      </c>
      <c r="E484" s="45" t="s">
        <v>290</v>
      </c>
      <c r="F484" s="46" t="s">
        <v>291</v>
      </c>
      <c r="G484" s="45" t="s">
        <v>1268</v>
      </c>
      <c r="H484" s="47">
        <v>2728000</v>
      </c>
      <c r="I484" s="47">
        <v>1265926.22</v>
      </c>
      <c r="J484" s="47">
        <f t="shared" si="7"/>
        <v>1462073.78</v>
      </c>
    </row>
    <row r="485" spans="1:10" ht="22.5">
      <c r="A485" s="45" t="s">
        <v>292</v>
      </c>
      <c r="B485" s="45" t="s">
        <v>572</v>
      </c>
      <c r="C485" s="45" t="s">
        <v>705</v>
      </c>
      <c r="D485" s="45" t="s">
        <v>1327</v>
      </c>
      <c r="E485" s="45" t="s">
        <v>293</v>
      </c>
      <c r="F485" s="46" t="s">
        <v>294</v>
      </c>
      <c r="G485" s="45" t="s">
        <v>1268</v>
      </c>
      <c r="H485" s="47">
        <v>1408400</v>
      </c>
      <c r="I485" s="47">
        <v>743400</v>
      </c>
      <c r="J485" s="47">
        <f t="shared" si="7"/>
        <v>665000</v>
      </c>
    </row>
    <row r="486" spans="1:10" ht="22.5">
      <c r="A486" s="45" t="s">
        <v>295</v>
      </c>
      <c r="B486" s="45" t="s">
        <v>572</v>
      </c>
      <c r="C486" s="45" t="s">
        <v>705</v>
      </c>
      <c r="D486" s="45" t="s">
        <v>1327</v>
      </c>
      <c r="E486" s="45" t="s">
        <v>296</v>
      </c>
      <c r="F486" s="46" t="s">
        <v>297</v>
      </c>
      <c r="G486" s="45" t="s">
        <v>1268</v>
      </c>
      <c r="H486" s="47">
        <v>1050000</v>
      </c>
      <c r="I486" s="47">
        <v>93109</v>
      </c>
      <c r="J486" s="47">
        <f t="shared" si="7"/>
        <v>956891</v>
      </c>
    </row>
    <row r="487" spans="1:10" ht="22.5">
      <c r="A487" s="45" t="s">
        <v>298</v>
      </c>
      <c r="B487" s="45" t="s">
        <v>572</v>
      </c>
      <c r="C487" s="45" t="s">
        <v>705</v>
      </c>
      <c r="D487" s="45" t="s">
        <v>1327</v>
      </c>
      <c r="E487" s="45" t="s">
        <v>299</v>
      </c>
      <c r="F487" s="46" t="s">
        <v>300</v>
      </c>
      <c r="G487" s="45" t="s">
        <v>1268</v>
      </c>
      <c r="H487" s="47">
        <v>200000</v>
      </c>
      <c r="I487" s="47">
        <v>73308</v>
      </c>
      <c r="J487" s="47">
        <f t="shared" si="7"/>
        <v>126692</v>
      </c>
    </row>
    <row r="488" spans="1:10" ht="22.5">
      <c r="A488" s="45" t="s">
        <v>301</v>
      </c>
      <c r="B488" s="45" t="s">
        <v>572</v>
      </c>
      <c r="C488" s="45" t="s">
        <v>705</v>
      </c>
      <c r="D488" s="45" t="s">
        <v>1327</v>
      </c>
      <c r="E488" s="45" t="s">
        <v>302</v>
      </c>
      <c r="F488" s="46" t="s">
        <v>303</v>
      </c>
      <c r="G488" s="45" t="s">
        <v>1268</v>
      </c>
      <c r="H488" s="47">
        <v>500000</v>
      </c>
      <c r="I488" s="47">
        <v>107739</v>
      </c>
      <c r="J488" s="47">
        <f t="shared" si="7"/>
        <v>392261</v>
      </c>
    </row>
    <row r="489" spans="1:10" ht="22.5">
      <c r="A489" s="45" t="s">
        <v>304</v>
      </c>
      <c r="B489" s="45" t="s">
        <v>572</v>
      </c>
      <c r="C489" s="45" t="s">
        <v>705</v>
      </c>
      <c r="D489" s="45" t="s">
        <v>1327</v>
      </c>
      <c r="E489" s="45" t="s">
        <v>708</v>
      </c>
      <c r="F489" s="46" t="s">
        <v>709</v>
      </c>
      <c r="G489" s="45" t="s">
        <v>1268</v>
      </c>
      <c r="H489" s="47">
        <v>1111710</v>
      </c>
      <c r="I489" s="47">
        <v>100000</v>
      </c>
      <c r="J489" s="47">
        <f t="shared" si="7"/>
        <v>1011710</v>
      </c>
    </row>
    <row r="490" spans="1:10" ht="22.5">
      <c r="A490" s="45" t="s">
        <v>305</v>
      </c>
      <c r="B490" s="45" t="s">
        <v>572</v>
      </c>
      <c r="C490" s="45" t="s">
        <v>705</v>
      </c>
      <c r="D490" s="45" t="s">
        <v>1327</v>
      </c>
      <c r="E490" s="45" t="s">
        <v>306</v>
      </c>
      <c r="F490" s="46" t="s">
        <v>307</v>
      </c>
      <c r="G490" s="45" t="s">
        <v>160</v>
      </c>
      <c r="H490" s="47">
        <v>609815</v>
      </c>
      <c r="I490" s="47">
        <v>0</v>
      </c>
      <c r="J490" s="47">
        <f t="shared" si="7"/>
        <v>609815</v>
      </c>
    </row>
    <row r="491" spans="1:10" ht="22.5">
      <c r="A491" s="45" t="s">
        <v>308</v>
      </c>
      <c r="B491" s="45" t="s">
        <v>572</v>
      </c>
      <c r="C491" s="45" t="s">
        <v>705</v>
      </c>
      <c r="D491" s="45" t="s">
        <v>1327</v>
      </c>
      <c r="E491" s="45" t="s">
        <v>216</v>
      </c>
      <c r="F491" s="46" t="s">
        <v>217</v>
      </c>
      <c r="G491" s="45" t="s">
        <v>1268</v>
      </c>
      <c r="H491" s="47">
        <v>10018400</v>
      </c>
      <c r="I491" s="47">
        <v>0</v>
      </c>
      <c r="J491" s="47">
        <f t="shared" si="7"/>
        <v>10018400</v>
      </c>
    </row>
    <row r="492" spans="1:10" ht="22.5">
      <c r="A492" s="45" t="s">
        <v>309</v>
      </c>
      <c r="B492" s="45" t="s">
        <v>572</v>
      </c>
      <c r="C492" s="45" t="s">
        <v>705</v>
      </c>
      <c r="D492" s="45" t="s">
        <v>1327</v>
      </c>
      <c r="E492" s="45" t="s">
        <v>219</v>
      </c>
      <c r="F492" s="46" t="s">
        <v>220</v>
      </c>
      <c r="G492" s="45" t="s">
        <v>1268</v>
      </c>
      <c r="H492" s="47">
        <v>100184</v>
      </c>
      <c r="I492" s="47">
        <v>0</v>
      </c>
      <c r="J492" s="47">
        <f t="shared" si="7"/>
        <v>100184</v>
      </c>
    </row>
    <row r="493" spans="1:10" ht="12.75">
      <c r="A493" s="42" t="s">
        <v>310</v>
      </c>
      <c r="B493" s="42" t="s">
        <v>572</v>
      </c>
      <c r="C493" s="42" t="s">
        <v>705</v>
      </c>
      <c r="D493" s="42" t="s">
        <v>705</v>
      </c>
      <c r="E493" s="42"/>
      <c r="F493" s="43"/>
      <c r="G493" s="42"/>
      <c r="H493" s="44">
        <v>20060712.09</v>
      </c>
      <c r="I493" s="44">
        <f>SUM(I494:I503)</f>
        <v>4216579.59</v>
      </c>
      <c r="J493" s="44">
        <f t="shared" si="7"/>
        <v>15844132.5</v>
      </c>
    </row>
    <row r="494" spans="1:10" ht="56.25">
      <c r="A494" s="45" t="s">
        <v>311</v>
      </c>
      <c r="B494" s="45" t="s">
        <v>572</v>
      </c>
      <c r="C494" s="45" t="s">
        <v>705</v>
      </c>
      <c r="D494" s="45" t="s">
        <v>705</v>
      </c>
      <c r="E494" s="45" t="s">
        <v>312</v>
      </c>
      <c r="F494" s="48" t="s">
        <v>313</v>
      </c>
      <c r="G494" s="45" t="s">
        <v>751</v>
      </c>
      <c r="H494" s="47">
        <v>8500000</v>
      </c>
      <c r="I494" s="47">
        <v>0</v>
      </c>
      <c r="J494" s="47">
        <f t="shared" si="7"/>
        <v>8500000</v>
      </c>
    </row>
    <row r="495" spans="1:10" ht="22.5">
      <c r="A495" s="45" t="s">
        <v>314</v>
      </c>
      <c r="B495" s="45" t="s">
        <v>572</v>
      </c>
      <c r="C495" s="45" t="s">
        <v>705</v>
      </c>
      <c r="D495" s="45" t="s">
        <v>705</v>
      </c>
      <c r="E495" s="45" t="s">
        <v>720</v>
      </c>
      <c r="F495" s="46" t="s">
        <v>721</v>
      </c>
      <c r="G495" s="45" t="s">
        <v>450</v>
      </c>
      <c r="H495" s="47">
        <v>6604877</v>
      </c>
      <c r="I495" s="47">
        <v>2724064.84</v>
      </c>
      <c r="J495" s="47">
        <f t="shared" si="7"/>
        <v>3880812.16</v>
      </c>
    </row>
    <row r="496" spans="1:10" ht="22.5">
      <c r="A496" s="45" t="s">
        <v>315</v>
      </c>
      <c r="B496" s="45" t="s">
        <v>572</v>
      </c>
      <c r="C496" s="45" t="s">
        <v>705</v>
      </c>
      <c r="D496" s="45" t="s">
        <v>705</v>
      </c>
      <c r="E496" s="45" t="s">
        <v>720</v>
      </c>
      <c r="F496" s="46" t="s">
        <v>721</v>
      </c>
      <c r="G496" s="45" t="s">
        <v>536</v>
      </c>
      <c r="H496" s="47">
        <v>34320</v>
      </c>
      <c r="I496" s="47">
        <v>4100</v>
      </c>
      <c r="J496" s="47">
        <f t="shared" si="7"/>
        <v>30220</v>
      </c>
    </row>
    <row r="497" spans="1:10" ht="22.5">
      <c r="A497" s="45" t="s">
        <v>316</v>
      </c>
      <c r="B497" s="45" t="s">
        <v>572</v>
      </c>
      <c r="C497" s="45" t="s">
        <v>705</v>
      </c>
      <c r="D497" s="45" t="s">
        <v>705</v>
      </c>
      <c r="E497" s="45" t="s">
        <v>720</v>
      </c>
      <c r="F497" s="46" t="s">
        <v>721</v>
      </c>
      <c r="G497" s="45" t="s">
        <v>452</v>
      </c>
      <c r="H497" s="47">
        <v>1994673</v>
      </c>
      <c r="I497" s="47">
        <v>841032.67</v>
      </c>
      <c r="J497" s="47">
        <f t="shared" si="7"/>
        <v>1153640.33</v>
      </c>
    </row>
    <row r="498" spans="1:10" ht="22.5">
      <c r="A498" s="45" t="s">
        <v>317</v>
      </c>
      <c r="B498" s="45" t="s">
        <v>572</v>
      </c>
      <c r="C498" s="45" t="s">
        <v>705</v>
      </c>
      <c r="D498" s="45" t="s">
        <v>705</v>
      </c>
      <c r="E498" s="45" t="s">
        <v>720</v>
      </c>
      <c r="F498" s="46" t="s">
        <v>721</v>
      </c>
      <c r="G498" s="45" t="s">
        <v>1268</v>
      </c>
      <c r="H498" s="47">
        <v>1806742.09</v>
      </c>
      <c r="I498" s="47">
        <v>518827.32</v>
      </c>
      <c r="J498" s="47">
        <f t="shared" si="7"/>
        <v>1287914.77</v>
      </c>
    </row>
    <row r="499" spans="1:10" ht="22.5">
      <c r="A499" s="45" t="s">
        <v>318</v>
      </c>
      <c r="B499" s="45" t="s">
        <v>572</v>
      </c>
      <c r="C499" s="45" t="s">
        <v>705</v>
      </c>
      <c r="D499" s="45" t="s">
        <v>705</v>
      </c>
      <c r="E499" s="45" t="s">
        <v>720</v>
      </c>
      <c r="F499" s="46" t="s">
        <v>721</v>
      </c>
      <c r="G499" s="45" t="s">
        <v>455</v>
      </c>
      <c r="H499" s="47">
        <v>6000</v>
      </c>
      <c r="I499" s="47">
        <v>0</v>
      </c>
      <c r="J499" s="47">
        <f t="shared" si="7"/>
        <v>6000</v>
      </c>
    </row>
    <row r="500" spans="1:10" ht="33.75">
      <c r="A500" s="45" t="s">
        <v>319</v>
      </c>
      <c r="B500" s="45" t="s">
        <v>572</v>
      </c>
      <c r="C500" s="45" t="s">
        <v>705</v>
      </c>
      <c r="D500" s="45" t="s">
        <v>705</v>
      </c>
      <c r="E500" s="45" t="s">
        <v>320</v>
      </c>
      <c r="F500" s="46" t="s">
        <v>321</v>
      </c>
      <c r="G500" s="45" t="s">
        <v>1268</v>
      </c>
      <c r="H500" s="47">
        <v>740000</v>
      </c>
      <c r="I500" s="47">
        <v>0</v>
      </c>
      <c r="J500" s="47">
        <f t="shared" si="7"/>
        <v>740000</v>
      </c>
    </row>
    <row r="501" spans="1:10" ht="22.5">
      <c r="A501" s="45" t="s">
        <v>322</v>
      </c>
      <c r="B501" s="45" t="s">
        <v>572</v>
      </c>
      <c r="C501" s="45" t="s">
        <v>705</v>
      </c>
      <c r="D501" s="45" t="s">
        <v>705</v>
      </c>
      <c r="E501" s="45" t="s">
        <v>323</v>
      </c>
      <c r="F501" s="46" t="s">
        <v>324</v>
      </c>
      <c r="G501" s="45" t="s">
        <v>1268</v>
      </c>
      <c r="H501" s="47">
        <v>100000</v>
      </c>
      <c r="I501" s="47">
        <v>100000</v>
      </c>
      <c r="J501" s="47">
        <f t="shared" si="7"/>
        <v>0</v>
      </c>
    </row>
    <row r="502" spans="1:10" ht="22.5">
      <c r="A502" s="45" t="s">
        <v>325</v>
      </c>
      <c r="B502" s="45" t="s">
        <v>572</v>
      </c>
      <c r="C502" s="45" t="s">
        <v>705</v>
      </c>
      <c r="D502" s="45" t="s">
        <v>705</v>
      </c>
      <c r="E502" s="45" t="s">
        <v>326</v>
      </c>
      <c r="F502" s="46" t="s">
        <v>327</v>
      </c>
      <c r="G502" s="45" t="s">
        <v>1268</v>
      </c>
      <c r="H502" s="47">
        <v>150000</v>
      </c>
      <c r="I502" s="47">
        <v>28554.76</v>
      </c>
      <c r="J502" s="47">
        <f t="shared" si="7"/>
        <v>121445.24</v>
      </c>
    </row>
    <row r="503" spans="1:10" ht="56.25">
      <c r="A503" s="45" t="s">
        <v>328</v>
      </c>
      <c r="B503" s="45" t="s">
        <v>572</v>
      </c>
      <c r="C503" s="45" t="s">
        <v>705</v>
      </c>
      <c r="D503" s="45" t="s">
        <v>705</v>
      </c>
      <c r="E503" s="45" t="s">
        <v>329</v>
      </c>
      <c r="F503" s="48" t="s">
        <v>330</v>
      </c>
      <c r="G503" s="45" t="s">
        <v>751</v>
      </c>
      <c r="H503" s="47">
        <v>124100</v>
      </c>
      <c r="I503" s="47">
        <v>0</v>
      </c>
      <c r="J503" s="47">
        <f t="shared" si="7"/>
        <v>124100</v>
      </c>
    </row>
    <row r="504" spans="1:10" ht="12.75">
      <c r="A504" s="42" t="s">
        <v>1113</v>
      </c>
      <c r="B504" s="42" t="s">
        <v>572</v>
      </c>
      <c r="C504" s="42" t="s">
        <v>1335</v>
      </c>
      <c r="D504" s="42"/>
      <c r="E504" s="42"/>
      <c r="F504" s="43"/>
      <c r="G504" s="42"/>
      <c r="H504" s="44">
        <v>2991000</v>
      </c>
      <c r="I504" s="44">
        <f>I505</f>
        <v>136679</v>
      </c>
      <c r="J504" s="44">
        <f t="shared" si="7"/>
        <v>2854321</v>
      </c>
    </row>
    <row r="505" spans="1:10" ht="12.75">
      <c r="A505" s="42" t="s">
        <v>331</v>
      </c>
      <c r="B505" s="42" t="s">
        <v>572</v>
      </c>
      <c r="C505" s="42" t="s">
        <v>1335</v>
      </c>
      <c r="D505" s="42" t="s">
        <v>1247</v>
      </c>
      <c r="E505" s="42"/>
      <c r="F505" s="43"/>
      <c r="G505" s="42"/>
      <c r="H505" s="44">
        <v>2991000</v>
      </c>
      <c r="I505" s="44">
        <f>I506</f>
        <v>136679</v>
      </c>
      <c r="J505" s="44">
        <f t="shared" si="7"/>
        <v>2854321</v>
      </c>
    </row>
    <row r="506" spans="1:10" ht="22.5">
      <c r="A506" s="45" t="s">
        <v>332</v>
      </c>
      <c r="B506" s="45" t="s">
        <v>572</v>
      </c>
      <c r="C506" s="45" t="s">
        <v>1335</v>
      </c>
      <c r="D506" s="45" t="s">
        <v>1247</v>
      </c>
      <c r="E506" s="45" t="s">
        <v>333</v>
      </c>
      <c r="F506" s="46" t="s">
        <v>334</v>
      </c>
      <c r="G506" s="45" t="s">
        <v>1268</v>
      </c>
      <c r="H506" s="47">
        <v>2991000</v>
      </c>
      <c r="I506" s="47">
        <v>136679</v>
      </c>
      <c r="J506" s="47">
        <f t="shared" si="7"/>
        <v>2854321</v>
      </c>
    </row>
    <row r="507" spans="1:10" ht="12.75">
      <c r="A507" s="42" t="s">
        <v>335</v>
      </c>
      <c r="B507" s="42" t="s">
        <v>336</v>
      </c>
      <c r="C507" s="42"/>
      <c r="D507" s="42"/>
      <c r="E507" s="42"/>
      <c r="F507" s="43" t="s">
        <v>337</v>
      </c>
      <c r="G507" s="42"/>
      <c r="H507" s="44">
        <v>4830400</v>
      </c>
      <c r="I507" s="44">
        <f>I508</f>
        <v>1206104.53</v>
      </c>
      <c r="J507" s="44">
        <f t="shared" si="7"/>
        <v>3624295.4699999997</v>
      </c>
    </row>
    <row r="508" spans="1:10" ht="12.75">
      <c r="A508" s="42" t="s">
        <v>338</v>
      </c>
      <c r="B508" s="42" t="s">
        <v>336</v>
      </c>
      <c r="C508" s="42" t="s">
        <v>1247</v>
      </c>
      <c r="D508" s="42"/>
      <c r="E508" s="42"/>
      <c r="F508" s="43"/>
      <c r="G508" s="42"/>
      <c r="H508" s="44">
        <v>4830400</v>
      </c>
      <c r="I508" s="44">
        <f>I509+I518</f>
        <v>1206104.53</v>
      </c>
      <c r="J508" s="44">
        <f t="shared" si="7"/>
        <v>3624295.4699999997</v>
      </c>
    </row>
    <row r="509" spans="1:10" ht="12.75">
      <c r="A509" s="42" t="s">
        <v>339</v>
      </c>
      <c r="B509" s="42" t="s">
        <v>336</v>
      </c>
      <c r="C509" s="42" t="s">
        <v>1247</v>
      </c>
      <c r="D509" s="42" t="s">
        <v>1327</v>
      </c>
      <c r="E509" s="42"/>
      <c r="F509" s="43"/>
      <c r="G509" s="42"/>
      <c r="H509" s="44">
        <v>4530400</v>
      </c>
      <c r="I509" s="44">
        <f>SUM(I510:I517)</f>
        <v>1206104.53</v>
      </c>
      <c r="J509" s="44">
        <f t="shared" si="7"/>
        <v>3324295.4699999997</v>
      </c>
    </row>
    <row r="510" spans="1:10" ht="22.5">
      <c r="A510" s="45" t="s">
        <v>340</v>
      </c>
      <c r="B510" s="45" t="s">
        <v>336</v>
      </c>
      <c r="C510" s="45" t="s">
        <v>1247</v>
      </c>
      <c r="D510" s="45" t="s">
        <v>1327</v>
      </c>
      <c r="E510" s="45" t="s">
        <v>341</v>
      </c>
      <c r="F510" s="46" t="s">
        <v>342</v>
      </c>
      <c r="G510" s="45" t="s">
        <v>1251</v>
      </c>
      <c r="H510" s="47">
        <v>687788</v>
      </c>
      <c r="I510" s="47">
        <v>369235.04</v>
      </c>
      <c r="J510" s="47">
        <f t="shared" si="7"/>
        <v>318552.96</v>
      </c>
    </row>
    <row r="511" spans="1:10" ht="22.5">
      <c r="A511" s="45" t="s">
        <v>343</v>
      </c>
      <c r="B511" s="45" t="s">
        <v>336</v>
      </c>
      <c r="C511" s="45" t="s">
        <v>1247</v>
      </c>
      <c r="D511" s="45" t="s">
        <v>1327</v>
      </c>
      <c r="E511" s="45" t="s">
        <v>341</v>
      </c>
      <c r="F511" s="46" t="s">
        <v>342</v>
      </c>
      <c r="G511" s="45" t="s">
        <v>1265</v>
      </c>
      <c r="H511" s="47">
        <v>32000</v>
      </c>
      <c r="I511" s="47">
        <v>4000</v>
      </c>
      <c r="J511" s="47">
        <f t="shared" si="7"/>
        <v>28000</v>
      </c>
    </row>
    <row r="512" spans="1:10" ht="22.5">
      <c r="A512" s="45" t="s">
        <v>344</v>
      </c>
      <c r="B512" s="45" t="s">
        <v>336</v>
      </c>
      <c r="C512" s="45" t="s">
        <v>1247</v>
      </c>
      <c r="D512" s="45" t="s">
        <v>1327</v>
      </c>
      <c r="E512" s="45" t="s">
        <v>341</v>
      </c>
      <c r="F512" s="46" t="s">
        <v>342</v>
      </c>
      <c r="G512" s="45" t="s">
        <v>1252</v>
      </c>
      <c r="H512" s="47">
        <v>207712</v>
      </c>
      <c r="I512" s="47">
        <v>83316.79</v>
      </c>
      <c r="J512" s="47">
        <f t="shared" si="7"/>
        <v>124395.21</v>
      </c>
    </row>
    <row r="513" spans="1:10" ht="22.5">
      <c r="A513" s="45" t="s">
        <v>345</v>
      </c>
      <c r="B513" s="45" t="s">
        <v>336</v>
      </c>
      <c r="C513" s="45" t="s">
        <v>1247</v>
      </c>
      <c r="D513" s="45" t="s">
        <v>1327</v>
      </c>
      <c r="E513" s="45" t="s">
        <v>341</v>
      </c>
      <c r="F513" s="46" t="s">
        <v>342</v>
      </c>
      <c r="G513" s="45" t="s">
        <v>1268</v>
      </c>
      <c r="H513" s="47">
        <v>2119000</v>
      </c>
      <c r="I513" s="47">
        <v>221770.15</v>
      </c>
      <c r="J513" s="47">
        <f t="shared" si="7"/>
        <v>1897229.85</v>
      </c>
    </row>
    <row r="514" spans="1:10" ht="22.5">
      <c r="A514" s="45" t="s">
        <v>346</v>
      </c>
      <c r="B514" s="45" t="s">
        <v>336</v>
      </c>
      <c r="C514" s="45" t="s">
        <v>1247</v>
      </c>
      <c r="D514" s="45" t="s">
        <v>1327</v>
      </c>
      <c r="E514" s="45" t="s">
        <v>347</v>
      </c>
      <c r="F514" s="46" t="s">
        <v>348</v>
      </c>
      <c r="G514" s="45" t="s">
        <v>1251</v>
      </c>
      <c r="H514" s="47">
        <v>844143.45</v>
      </c>
      <c r="I514" s="47">
        <v>119691.99</v>
      </c>
      <c r="J514" s="47">
        <f t="shared" si="7"/>
        <v>724451.46</v>
      </c>
    </row>
    <row r="515" spans="1:10" ht="22.5">
      <c r="A515" s="45" t="s">
        <v>349</v>
      </c>
      <c r="B515" s="45" t="s">
        <v>336</v>
      </c>
      <c r="C515" s="45" t="s">
        <v>1247</v>
      </c>
      <c r="D515" s="45" t="s">
        <v>1327</v>
      </c>
      <c r="E515" s="45" t="s">
        <v>347</v>
      </c>
      <c r="F515" s="46" t="s">
        <v>348</v>
      </c>
      <c r="G515" s="45" t="s">
        <v>1252</v>
      </c>
      <c r="H515" s="47">
        <v>282956.55</v>
      </c>
      <c r="I515" s="47">
        <v>249458.29</v>
      </c>
      <c r="J515" s="47">
        <f t="shared" si="7"/>
        <v>33498.25999999998</v>
      </c>
    </row>
    <row r="516" spans="1:10" ht="22.5">
      <c r="A516" s="45" t="s">
        <v>350</v>
      </c>
      <c r="B516" s="45" t="s">
        <v>336</v>
      </c>
      <c r="C516" s="45" t="s">
        <v>1247</v>
      </c>
      <c r="D516" s="45" t="s">
        <v>1327</v>
      </c>
      <c r="E516" s="45" t="s">
        <v>351</v>
      </c>
      <c r="F516" s="46" t="s">
        <v>342</v>
      </c>
      <c r="G516" s="45" t="s">
        <v>1251</v>
      </c>
      <c r="H516" s="47">
        <v>274039.94</v>
      </c>
      <c r="I516" s="47">
        <v>124156.9</v>
      </c>
      <c r="J516" s="47">
        <f t="shared" si="7"/>
        <v>149883.04</v>
      </c>
    </row>
    <row r="517" spans="1:10" ht="22.5">
      <c r="A517" s="45" t="s">
        <v>352</v>
      </c>
      <c r="B517" s="45" t="s">
        <v>336</v>
      </c>
      <c r="C517" s="45" t="s">
        <v>1247</v>
      </c>
      <c r="D517" s="45" t="s">
        <v>1327</v>
      </c>
      <c r="E517" s="45" t="s">
        <v>351</v>
      </c>
      <c r="F517" s="46" t="s">
        <v>342</v>
      </c>
      <c r="G517" s="45" t="s">
        <v>1252</v>
      </c>
      <c r="H517" s="47">
        <v>82760.06</v>
      </c>
      <c r="I517" s="47">
        <v>34475.37</v>
      </c>
      <c r="J517" s="47">
        <f t="shared" si="7"/>
        <v>48284.689999999995</v>
      </c>
    </row>
    <row r="518" spans="1:10" ht="12.75">
      <c r="A518" s="42" t="s">
        <v>353</v>
      </c>
      <c r="B518" s="42" t="s">
        <v>336</v>
      </c>
      <c r="C518" s="42" t="s">
        <v>1247</v>
      </c>
      <c r="D518" s="42" t="s">
        <v>1264</v>
      </c>
      <c r="E518" s="42"/>
      <c r="F518" s="43"/>
      <c r="G518" s="42"/>
      <c r="H518" s="44">
        <v>300000</v>
      </c>
      <c r="I518" s="44">
        <f>SUM(I519)</f>
        <v>0</v>
      </c>
      <c r="J518" s="44">
        <f t="shared" si="7"/>
        <v>300000</v>
      </c>
    </row>
    <row r="519" spans="1:10" ht="12.75">
      <c r="A519" s="45" t="s">
        <v>354</v>
      </c>
      <c r="B519" s="45" t="s">
        <v>336</v>
      </c>
      <c r="C519" s="45" t="s">
        <v>1247</v>
      </c>
      <c r="D519" s="45" t="s">
        <v>1264</v>
      </c>
      <c r="E519" s="45" t="s">
        <v>355</v>
      </c>
      <c r="F519" s="46" t="s">
        <v>356</v>
      </c>
      <c r="G519" s="45" t="s">
        <v>1268</v>
      </c>
      <c r="H519" s="47">
        <v>300000</v>
      </c>
      <c r="I519" s="47">
        <v>0</v>
      </c>
      <c r="J519" s="47">
        <f t="shared" si="7"/>
        <v>300000</v>
      </c>
    </row>
    <row r="520" spans="1:10" ht="12.75">
      <c r="A520" s="42" t="s">
        <v>357</v>
      </c>
      <c r="B520" s="42" t="s">
        <v>358</v>
      </c>
      <c r="C520" s="42"/>
      <c r="D520" s="42"/>
      <c r="E520" s="42"/>
      <c r="F520" s="43" t="s">
        <v>359</v>
      </c>
      <c r="G520" s="42"/>
      <c r="H520" s="44">
        <v>52459400</v>
      </c>
      <c r="I520" s="44">
        <f>I521</f>
        <v>21495504.509999998</v>
      </c>
      <c r="J520" s="44">
        <f t="shared" si="7"/>
        <v>30963895.490000002</v>
      </c>
    </row>
    <row r="521" spans="1:10" ht="12.75">
      <c r="A521" s="42" t="s">
        <v>360</v>
      </c>
      <c r="B521" s="42" t="s">
        <v>358</v>
      </c>
      <c r="C521" s="42" t="s">
        <v>1257</v>
      </c>
      <c r="D521" s="42"/>
      <c r="E521" s="42"/>
      <c r="F521" s="43"/>
      <c r="G521" s="42"/>
      <c r="H521" s="44">
        <v>52459400</v>
      </c>
      <c r="I521" s="44">
        <f>I522+I524+I527+I529</f>
        <v>21495504.509999998</v>
      </c>
      <c r="J521" s="44">
        <f aca="true" t="shared" si="8" ref="J521:J535">H521-I521</f>
        <v>30963895.490000002</v>
      </c>
    </row>
    <row r="522" spans="1:10" ht="12.75">
      <c r="A522" s="42" t="s">
        <v>361</v>
      </c>
      <c r="B522" s="42" t="s">
        <v>358</v>
      </c>
      <c r="C522" s="42" t="s">
        <v>1257</v>
      </c>
      <c r="D522" s="42" t="s">
        <v>1247</v>
      </c>
      <c r="E522" s="42"/>
      <c r="F522" s="43"/>
      <c r="G522" s="42"/>
      <c r="H522" s="44">
        <v>652600</v>
      </c>
      <c r="I522" s="44">
        <f>I523</f>
        <v>262296.28</v>
      </c>
      <c r="J522" s="44">
        <f t="shared" si="8"/>
        <v>390303.72</v>
      </c>
    </row>
    <row r="523" spans="1:10" ht="22.5">
      <c r="A523" s="45" t="s">
        <v>362</v>
      </c>
      <c r="B523" s="45" t="s">
        <v>358</v>
      </c>
      <c r="C523" s="45" t="s">
        <v>1257</v>
      </c>
      <c r="D523" s="45" t="s">
        <v>1247</v>
      </c>
      <c r="E523" s="45" t="s">
        <v>363</v>
      </c>
      <c r="F523" s="46" t="s">
        <v>364</v>
      </c>
      <c r="G523" s="45" t="s">
        <v>904</v>
      </c>
      <c r="H523" s="47">
        <v>652600</v>
      </c>
      <c r="I523" s="47">
        <v>262296.28</v>
      </c>
      <c r="J523" s="47">
        <f t="shared" si="8"/>
        <v>390303.72</v>
      </c>
    </row>
    <row r="524" spans="1:10" ht="12.75">
      <c r="A524" s="42" t="s">
        <v>365</v>
      </c>
      <c r="B524" s="42" t="s">
        <v>358</v>
      </c>
      <c r="C524" s="42" t="s">
        <v>1257</v>
      </c>
      <c r="D524" s="42" t="s">
        <v>1248</v>
      </c>
      <c r="E524" s="42"/>
      <c r="F524" s="43"/>
      <c r="G524" s="42"/>
      <c r="H524" s="44">
        <v>35159100</v>
      </c>
      <c r="I524" s="44">
        <f>SUM(I525:I526)</f>
        <v>14754070.33</v>
      </c>
      <c r="J524" s="44">
        <f t="shared" si="8"/>
        <v>20405029.67</v>
      </c>
    </row>
    <row r="525" spans="1:10" ht="45">
      <c r="A525" s="45" t="s">
        <v>366</v>
      </c>
      <c r="B525" s="45" t="s">
        <v>358</v>
      </c>
      <c r="C525" s="45" t="s">
        <v>1257</v>
      </c>
      <c r="D525" s="45" t="s">
        <v>1248</v>
      </c>
      <c r="E525" s="45" t="s">
        <v>367</v>
      </c>
      <c r="F525" s="48" t="s">
        <v>368</v>
      </c>
      <c r="G525" s="45" t="s">
        <v>469</v>
      </c>
      <c r="H525" s="47">
        <v>34989100</v>
      </c>
      <c r="I525" s="47">
        <v>14654070.33</v>
      </c>
      <c r="J525" s="47">
        <f t="shared" si="8"/>
        <v>20335029.67</v>
      </c>
    </row>
    <row r="526" spans="1:10" ht="45">
      <c r="A526" s="45" t="s">
        <v>369</v>
      </c>
      <c r="B526" s="45" t="s">
        <v>358</v>
      </c>
      <c r="C526" s="45" t="s">
        <v>1257</v>
      </c>
      <c r="D526" s="45" t="s">
        <v>1248</v>
      </c>
      <c r="E526" s="45" t="s">
        <v>367</v>
      </c>
      <c r="F526" s="48" t="s">
        <v>368</v>
      </c>
      <c r="G526" s="45" t="s">
        <v>488</v>
      </c>
      <c r="H526" s="47">
        <v>170000</v>
      </c>
      <c r="I526" s="47">
        <v>100000</v>
      </c>
      <c r="J526" s="47">
        <f t="shared" si="8"/>
        <v>70000</v>
      </c>
    </row>
    <row r="527" spans="1:10" ht="12.75">
      <c r="A527" s="42" t="s">
        <v>370</v>
      </c>
      <c r="B527" s="42" t="s">
        <v>358</v>
      </c>
      <c r="C527" s="42" t="s">
        <v>1257</v>
      </c>
      <c r="D527" s="42" t="s">
        <v>1327</v>
      </c>
      <c r="E527" s="42"/>
      <c r="F527" s="43"/>
      <c r="G527" s="42"/>
      <c r="H527" s="44">
        <v>197200</v>
      </c>
      <c r="I527" s="44">
        <f>SUM(I528)</f>
        <v>0</v>
      </c>
      <c r="J527" s="44">
        <f t="shared" si="8"/>
        <v>197200</v>
      </c>
    </row>
    <row r="528" spans="1:10" ht="45">
      <c r="A528" s="45" t="s">
        <v>371</v>
      </c>
      <c r="B528" s="45" t="s">
        <v>358</v>
      </c>
      <c r="C528" s="45" t="s">
        <v>1257</v>
      </c>
      <c r="D528" s="45" t="s">
        <v>1327</v>
      </c>
      <c r="E528" s="45" t="s">
        <v>372</v>
      </c>
      <c r="F528" s="48" t="s">
        <v>373</v>
      </c>
      <c r="G528" s="45" t="s">
        <v>1268</v>
      </c>
      <c r="H528" s="47">
        <v>197200</v>
      </c>
      <c r="I528" s="47">
        <v>0</v>
      </c>
      <c r="J528" s="47">
        <f t="shared" si="8"/>
        <v>197200</v>
      </c>
    </row>
    <row r="529" spans="1:10" ht="12.75">
      <c r="A529" s="42" t="s">
        <v>374</v>
      </c>
      <c r="B529" s="42" t="s">
        <v>358</v>
      </c>
      <c r="C529" s="42" t="s">
        <v>1257</v>
      </c>
      <c r="D529" s="42" t="s">
        <v>729</v>
      </c>
      <c r="E529" s="42"/>
      <c r="F529" s="43"/>
      <c r="G529" s="42"/>
      <c r="H529" s="44">
        <v>16450500</v>
      </c>
      <c r="I529" s="44">
        <f>SUM(I530:I534)</f>
        <v>6479137.9</v>
      </c>
      <c r="J529" s="44">
        <f t="shared" si="8"/>
        <v>9971362.1</v>
      </c>
    </row>
    <row r="530" spans="1:10" ht="56.25">
      <c r="A530" s="45" t="s">
        <v>375</v>
      </c>
      <c r="B530" s="45" t="s">
        <v>358</v>
      </c>
      <c r="C530" s="45" t="s">
        <v>1257</v>
      </c>
      <c r="D530" s="45" t="s">
        <v>729</v>
      </c>
      <c r="E530" s="45" t="s">
        <v>376</v>
      </c>
      <c r="F530" s="48" t="s">
        <v>377</v>
      </c>
      <c r="G530" s="45" t="s">
        <v>1251</v>
      </c>
      <c r="H530" s="47">
        <v>10575500</v>
      </c>
      <c r="I530" s="47">
        <v>4476947.16</v>
      </c>
      <c r="J530" s="47">
        <f t="shared" si="8"/>
        <v>6098552.84</v>
      </c>
    </row>
    <row r="531" spans="1:10" ht="56.25">
      <c r="A531" s="45" t="s">
        <v>378</v>
      </c>
      <c r="B531" s="45" t="s">
        <v>358</v>
      </c>
      <c r="C531" s="45" t="s">
        <v>1257</v>
      </c>
      <c r="D531" s="45" t="s">
        <v>729</v>
      </c>
      <c r="E531" s="45" t="s">
        <v>376</v>
      </c>
      <c r="F531" s="48" t="s">
        <v>377</v>
      </c>
      <c r="G531" s="45" t="s">
        <v>1265</v>
      </c>
      <c r="H531" s="47">
        <v>20640</v>
      </c>
      <c r="I531" s="47">
        <v>7300</v>
      </c>
      <c r="J531" s="47">
        <f t="shared" si="8"/>
        <v>13340</v>
      </c>
    </row>
    <row r="532" spans="1:10" ht="56.25">
      <c r="A532" s="45" t="s">
        <v>379</v>
      </c>
      <c r="B532" s="45" t="s">
        <v>358</v>
      </c>
      <c r="C532" s="45" t="s">
        <v>1257</v>
      </c>
      <c r="D532" s="45" t="s">
        <v>729</v>
      </c>
      <c r="E532" s="45" t="s">
        <v>376</v>
      </c>
      <c r="F532" s="48" t="s">
        <v>377</v>
      </c>
      <c r="G532" s="45" t="s">
        <v>1252</v>
      </c>
      <c r="H532" s="47">
        <v>3193800</v>
      </c>
      <c r="I532" s="47">
        <v>1215594.67</v>
      </c>
      <c r="J532" s="47">
        <f t="shared" si="8"/>
        <v>1978205.33</v>
      </c>
    </row>
    <row r="533" spans="1:10" ht="56.25">
      <c r="A533" s="45" t="s">
        <v>380</v>
      </c>
      <c r="B533" s="45" t="s">
        <v>358</v>
      </c>
      <c r="C533" s="45" t="s">
        <v>1257</v>
      </c>
      <c r="D533" s="45" t="s">
        <v>729</v>
      </c>
      <c r="E533" s="45" t="s">
        <v>376</v>
      </c>
      <c r="F533" s="48" t="s">
        <v>377</v>
      </c>
      <c r="G533" s="45" t="s">
        <v>1268</v>
      </c>
      <c r="H533" s="47">
        <v>2650667.17</v>
      </c>
      <c r="I533" s="47">
        <v>771403.24</v>
      </c>
      <c r="J533" s="47">
        <f t="shared" si="8"/>
        <v>1879263.93</v>
      </c>
    </row>
    <row r="534" spans="1:10" ht="56.25">
      <c r="A534" s="45" t="s">
        <v>381</v>
      </c>
      <c r="B534" s="45" t="s">
        <v>358</v>
      </c>
      <c r="C534" s="45" t="s">
        <v>1257</v>
      </c>
      <c r="D534" s="45" t="s">
        <v>729</v>
      </c>
      <c r="E534" s="45" t="s">
        <v>376</v>
      </c>
      <c r="F534" s="48" t="s">
        <v>377</v>
      </c>
      <c r="G534" s="45" t="s">
        <v>1303</v>
      </c>
      <c r="H534" s="47">
        <v>9892.83</v>
      </c>
      <c r="I534" s="47">
        <v>7892.83</v>
      </c>
      <c r="J534" s="47">
        <f t="shared" si="8"/>
        <v>2000</v>
      </c>
    </row>
    <row r="535" spans="1:10" s="50" customFormat="1" ht="12.75">
      <c r="A535" s="42" t="s">
        <v>382</v>
      </c>
      <c r="B535" s="42"/>
      <c r="C535" s="42"/>
      <c r="D535" s="42"/>
      <c r="E535" s="42"/>
      <c r="F535" s="49" t="s">
        <v>383</v>
      </c>
      <c r="G535" s="42"/>
      <c r="H535" s="44">
        <f>H8+H65+H75+H190+H229+H236+H258+H330+H394+H412+H438+H453+H507+H520</f>
        <v>1057520412.3800001</v>
      </c>
      <c r="I535" s="44">
        <f>I8+I65+I75+I190+I229+I236+I258+I330+I394+I412+I438+I453+I507+I520</f>
        <v>458447679.16</v>
      </c>
      <c r="J535" s="44">
        <f t="shared" si="8"/>
        <v>599072733.22</v>
      </c>
    </row>
  </sheetData>
  <mergeCells count="4">
    <mergeCell ref="H1:J1"/>
    <mergeCell ref="H2:J2"/>
    <mergeCell ref="A3:J3"/>
    <mergeCell ref="A4: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9"/>
  <sheetViews>
    <sheetView tabSelected="1" workbookViewId="0" topLeftCell="A1">
      <selection activeCell="A1" sqref="A1:IV16384"/>
    </sheetView>
  </sheetViews>
  <sheetFormatPr defaultColWidth="9.140625" defaultRowHeight="12.75"/>
  <cols>
    <col min="1" max="1" width="15.00390625" style="0" customWidth="1"/>
    <col min="2" max="2" width="27.8515625" style="0" customWidth="1"/>
    <col min="3" max="3" width="57.421875" style="0" customWidth="1"/>
    <col min="4" max="4" width="16.7109375" style="0" customWidth="1"/>
    <col min="5" max="5" width="16.8515625" style="0" customWidth="1"/>
    <col min="6" max="6" width="18.28125" style="0" customWidth="1"/>
  </cols>
  <sheetData>
    <row r="1" spans="1:6" ht="12.75" customHeight="1">
      <c r="A1" s="25" t="s">
        <v>384</v>
      </c>
      <c r="B1" s="25"/>
      <c r="C1" s="25"/>
      <c r="D1" s="25"/>
      <c r="E1" s="25"/>
      <c r="F1" s="25"/>
    </row>
    <row r="2" spans="1:6" ht="12.75" customHeight="1">
      <c r="A2" s="25" t="s">
        <v>385</v>
      </c>
      <c r="B2" s="25"/>
      <c r="C2" s="25"/>
      <c r="D2" s="25"/>
      <c r="E2" s="25"/>
      <c r="F2" s="25"/>
    </row>
    <row r="3" spans="1:9" ht="15" customHeight="1">
      <c r="A3" s="26" t="s">
        <v>386</v>
      </c>
      <c r="B3" s="26"/>
      <c r="C3" s="26"/>
      <c r="D3" s="26"/>
      <c r="E3" s="26"/>
      <c r="F3" s="26"/>
      <c r="G3" s="51"/>
      <c r="H3" s="51"/>
      <c r="I3" s="51"/>
    </row>
    <row r="4" spans="1:9" ht="15" customHeight="1">
      <c r="A4" s="26" t="s">
        <v>387</v>
      </c>
      <c r="B4" s="26"/>
      <c r="C4" s="26"/>
      <c r="D4" s="26"/>
      <c r="E4" s="26"/>
      <c r="F4" s="26"/>
      <c r="G4" s="51"/>
      <c r="H4" s="51"/>
      <c r="I4" s="51"/>
    </row>
    <row r="5" spans="1:9" ht="15.75" customHeight="1">
      <c r="A5" s="27" t="s">
        <v>1225</v>
      </c>
      <c r="B5" s="27"/>
      <c r="C5" s="27"/>
      <c r="D5" s="27"/>
      <c r="E5" s="27"/>
      <c r="F5" s="27"/>
      <c r="G5" s="51"/>
      <c r="H5" s="51"/>
      <c r="I5" s="51"/>
    </row>
    <row r="6" spans="1:9" ht="13.5" customHeight="1">
      <c r="A6" s="52"/>
      <c r="B6" s="52"/>
      <c r="C6" s="52"/>
      <c r="D6" s="52"/>
      <c r="E6" s="52"/>
      <c r="F6" s="52"/>
      <c r="G6" s="51"/>
      <c r="H6" s="51"/>
      <c r="I6" s="51"/>
    </row>
    <row r="7" spans="1:9" ht="12.75" hidden="1">
      <c r="A7" s="53"/>
      <c r="B7" s="53"/>
      <c r="C7" s="53"/>
      <c r="D7" s="54"/>
      <c r="E7" s="51"/>
      <c r="F7" s="51"/>
      <c r="G7" s="51"/>
      <c r="H7" s="51"/>
      <c r="I7" s="51"/>
    </row>
    <row r="8" spans="1:9" ht="16.5" customHeight="1">
      <c r="A8" s="55" t="s">
        <v>388</v>
      </c>
      <c r="B8" s="55"/>
      <c r="C8" s="55"/>
      <c r="D8" s="55"/>
      <c r="E8" s="55"/>
      <c r="F8" s="55"/>
      <c r="G8" s="51"/>
      <c r="H8" s="51"/>
      <c r="I8" s="51"/>
    </row>
    <row r="9" spans="1:9" ht="4.5" customHeight="1">
      <c r="A9" s="55"/>
      <c r="B9" s="55"/>
      <c r="C9" s="55"/>
      <c r="D9" s="55"/>
      <c r="E9" s="55"/>
      <c r="F9" s="55"/>
      <c r="G9" s="51"/>
      <c r="H9" s="51"/>
      <c r="I9" s="51"/>
    </row>
    <row r="10" spans="1:9" ht="13.5" customHeight="1">
      <c r="A10" s="56" t="s">
        <v>1228</v>
      </c>
      <c r="B10" s="56"/>
      <c r="C10" s="56"/>
      <c r="D10" s="56"/>
      <c r="E10" s="56"/>
      <c r="F10" s="56"/>
      <c r="G10" s="51"/>
      <c r="H10" s="51"/>
      <c r="I10" s="51"/>
    </row>
    <row r="11" spans="1:6" ht="49.5" customHeight="1">
      <c r="A11" s="57" t="s">
        <v>389</v>
      </c>
      <c r="B11" s="57" t="s">
        <v>390</v>
      </c>
      <c r="C11" s="58" t="s">
        <v>391</v>
      </c>
      <c r="D11" s="58" t="s">
        <v>1421</v>
      </c>
      <c r="E11" s="58" t="s">
        <v>392</v>
      </c>
      <c r="F11" s="58" t="s">
        <v>1524</v>
      </c>
    </row>
    <row r="12" spans="1:6" ht="81" customHeight="1">
      <c r="A12" s="59"/>
      <c r="B12" s="59"/>
      <c r="C12" s="58"/>
      <c r="D12" s="58"/>
      <c r="E12" s="58"/>
      <c r="F12" s="58"/>
    </row>
    <row r="13" spans="1:6" ht="15">
      <c r="A13" s="60" t="s">
        <v>1238</v>
      </c>
      <c r="B13" s="60" t="s">
        <v>1239</v>
      </c>
      <c r="C13" s="60" t="s">
        <v>1240</v>
      </c>
      <c r="D13" s="60" t="s">
        <v>1241</v>
      </c>
      <c r="E13" s="60">
        <v>5</v>
      </c>
      <c r="F13" s="60">
        <v>6</v>
      </c>
    </row>
    <row r="14" spans="1:6" ht="28.5">
      <c r="A14" s="61" t="s">
        <v>1106</v>
      </c>
      <c r="B14" s="61" t="s">
        <v>393</v>
      </c>
      <c r="C14" s="62" t="s">
        <v>394</v>
      </c>
      <c r="D14" s="63">
        <f>D15</f>
        <v>5000000</v>
      </c>
      <c r="E14" s="63">
        <f>E15</f>
        <v>0</v>
      </c>
      <c r="F14" s="63">
        <f>F15</f>
        <v>-5000000</v>
      </c>
    </row>
    <row r="15" spans="1:6" ht="28.5">
      <c r="A15" s="61" t="s">
        <v>1106</v>
      </c>
      <c r="B15" s="61" t="s">
        <v>395</v>
      </c>
      <c r="C15" s="62" t="s">
        <v>396</v>
      </c>
      <c r="D15" s="63">
        <f>D16-D18</f>
        <v>5000000</v>
      </c>
      <c r="E15" s="63">
        <f>E16-E18</f>
        <v>0</v>
      </c>
      <c r="F15" s="63">
        <f>F16-F18</f>
        <v>-5000000</v>
      </c>
    </row>
    <row r="16" spans="1:6" ht="30">
      <c r="A16" s="64" t="s">
        <v>1106</v>
      </c>
      <c r="B16" s="64" t="s">
        <v>397</v>
      </c>
      <c r="C16" s="65" t="s">
        <v>398</v>
      </c>
      <c r="D16" s="66">
        <f>D17</f>
        <v>5000000</v>
      </c>
      <c r="E16" s="66">
        <f>E17</f>
        <v>0</v>
      </c>
      <c r="F16" s="66">
        <f aca="true" t="shared" si="0" ref="F16:F29">E16-D16</f>
        <v>-5000000</v>
      </c>
    </row>
    <row r="17" spans="1:6" ht="30">
      <c r="A17" s="64" t="s">
        <v>1106</v>
      </c>
      <c r="B17" s="64" t="s">
        <v>399</v>
      </c>
      <c r="C17" s="65" t="s">
        <v>400</v>
      </c>
      <c r="D17" s="66">
        <v>5000000</v>
      </c>
      <c r="E17" s="66">
        <v>0</v>
      </c>
      <c r="F17" s="66">
        <f t="shared" si="0"/>
        <v>-5000000</v>
      </c>
    </row>
    <row r="18" spans="1:6" ht="30">
      <c r="A18" s="64" t="s">
        <v>1106</v>
      </c>
      <c r="B18" s="64" t="s">
        <v>401</v>
      </c>
      <c r="C18" s="65" t="s">
        <v>402</v>
      </c>
      <c r="D18" s="66">
        <v>0</v>
      </c>
      <c r="E18" s="66">
        <v>0</v>
      </c>
      <c r="F18" s="66">
        <f t="shared" si="0"/>
        <v>0</v>
      </c>
    </row>
    <row r="19" spans="1:6" ht="30">
      <c r="A19" s="64" t="s">
        <v>1106</v>
      </c>
      <c r="B19" s="64" t="s">
        <v>403</v>
      </c>
      <c r="C19" s="65" t="s">
        <v>404</v>
      </c>
      <c r="D19" s="66">
        <v>0</v>
      </c>
      <c r="E19" s="66">
        <v>0</v>
      </c>
      <c r="F19" s="66">
        <f t="shared" si="0"/>
        <v>0</v>
      </c>
    </row>
    <row r="20" spans="1:6" ht="28.5">
      <c r="A20" s="67" t="s">
        <v>1106</v>
      </c>
      <c r="B20" s="67" t="s">
        <v>405</v>
      </c>
      <c r="C20" s="68" t="s">
        <v>406</v>
      </c>
      <c r="D20" s="69">
        <f>D21+D25</f>
        <v>16249543.679999948</v>
      </c>
      <c r="E20" s="63">
        <f>E21+E25</f>
        <v>-20566281.120000005</v>
      </c>
      <c r="F20" s="63">
        <f t="shared" si="0"/>
        <v>-36815824.79999995</v>
      </c>
    </row>
    <row r="21" spans="1:6" ht="15">
      <c r="A21" s="60" t="s">
        <v>1106</v>
      </c>
      <c r="B21" s="60" t="s">
        <v>407</v>
      </c>
      <c r="C21" s="70" t="s">
        <v>408</v>
      </c>
      <c r="D21" s="71">
        <f aca="true" t="shared" si="1" ref="D21:E23">D22</f>
        <v>-1041270868.7</v>
      </c>
      <c r="E21" s="66">
        <f t="shared" si="1"/>
        <v>-483320249.68</v>
      </c>
      <c r="F21" s="66">
        <f t="shared" si="0"/>
        <v>557950619.02</v>
      </c>
    </row>
    <row r="22" spans="1:6" ht="15">
      <c r="A22" s="60" t="s">
        <v>1106</v>
      </c>
      <c r="B22" s="60" t="s">
        <v>409</v>
      </c>
      <c r="C22" s="70" t="s">
        <v>410</v>
      </c>
      <c r="D22" s="71">
        <f t="shared" si="1"/>
        <v>-1041270868.7</v>
      </c>
      <c r="E22" s="66">
        <f t="shared" si="1"/>
        <v>-483320249.68</v>
      </c>
      <c r="F22" s="66">
        <f t="shared" si="0"/>
        <v>557950619.02</v>
      </c>
    </row>
    <row r="23" spans="1:6" ht="15">
      <c r="A23" s="60" t="s">
        <v>1106</v>
      </c>
      <c r="B23" s="60" t="s">
        <v>411</v>
      </c>
      <c r="C23" s="70" t="s">
        <v>412</v>
      </c>
      <c r="D23" s="71">
        <f t="shared" si="1"/>
        <v>-1041270868.7</v>
      </c>
      <c r="E23" s="66">
        <f t="shared" si="1"/>
        <v>-483320249.68</v>
      </c>
      <c r="F23" s="66">
        <f t="shared" si="0"/>
        <v>557950619.02</v>
      </c>
    </row>
    <row r="24" spans="1:6" ht="30">
      <c r="A24" s="60" t="s">
        <v>1106</v>
      </c>
      <c r="B24" s="60" t="s">
        <v>413</v>
      </c>
      <c r="C24" s="70" t="s">
        <v>414</v>
      </c>
      <c r="D24" s="71">
        <v>-1041270868.7</v>
      </c>
      <c r="E24" s="66">
        <v>-483320249.68</v>
      </c>
      <c r="F24" s="66">
        <f t="shared" si="0"/>
        <v>557950619.02</v>
      </c>
    </row>
    <row r="25" spans="1:6" ht="15">
      <c r="A25" s="60" t="s">
        <v>1106</v>
      </c>
      <c r="B25" s="60" t="s">
        <v>415</v>
      </c>
      <c r="C25" s="70" t="s">
        <v>416</v>
      </c>
      <c r="D25" s="71">
        <f aca="true" t="shared" si="2" ref="D25:E27">D26</f>
        <v>1057520412.38</v>
      </c>
      <c r="E25" s="66">
        <f t="shared" si="2"/>
        <v>462753968.56</v>
      </c>
      <c r="F25" s="66">
        <f t="shared" si="0"/>
        <v>-594766443.8199999</v>
      </c>
    </row>
    <row r="26" spans="1:6" ht="15">
      <c r="A26" s="60" t="s">
        <v>1106</v>
      </c>
      <c r="B26" s="60" t="s">
        <v>417</v>
      </c>
      <c r="C26" s="70" t="s">
        <v>418</v>
      </c>
      <c r="D26" s="71">
        <f t="shared" si="2"/>
        <v>1057520412.38</v>
      </c>
      <c r="E26" s="66">
        <f t="shared" si="2"/>
        <v>462753968.56</v>
      </c>
      <c r="F26" s="66">
        <f t="shared" si="0"/>
        <v>-594766443.8199999</v>
      </c>
    </row>
    <row r="27" spans="1:6" ht="15">
      <c r="A27" s="60" t="s">
        <v>1106</v>
      </c>
      <c r="B27" s="60" t="s">
        <v>419</v>
      </c>
      <c r="C27" s="70" t="s">
        <v>420</v>
      </c>
      <c r="D27" s="71">
        <f t="shared" si="2"/>
        <v>1057520412.38</v>
      </c>
      <c r="E27" s="66">
        <f t="shared" si="2"/>
        <v>462753968.56</v>
      </c>
      <c r="F27" s="66">
        <f t="shared" si="0"/>
        <v>-594766443.8199999</v>
      </c>
    </row>
    <row r="28" spans="1:6" ht="30">
      <c r="A28" s="60" t="s">
        <v>1106</v>
      </c>
      <c r="B28" s="60" t="s">
        <v>421</v>
      </c>
      <c r="C28" s="70" t="s">
        <v>422</v>
      </c>
      <c r="D28" s="71">
        <v>1057520412.38</v>
      </c>
      <c r="E28" s="66">
        <v>462753968.56</v>
      </c>
      <c r="F28" s="66">
        <f t="shared" si="0"/>
        <v>-594766443.8199999</v>
      </c>
    </row>
    <row r="29" spans="1:6" ht="28.5">
      <c r="A29" s="61"/>
      <c r="B29" s="61"/>
      <c r="C29" s="62" t="s">
        <v>423</v>
      </c>
      <c r="D29" s="63">
        <f>D14+D20</f>
        <v>21249543.679999948</v>
      </c>
      <c r="E29" s="63">
        <f>E14+E20</f>
        <v>-20566281.120000005</v>
      </c>
      <c r="F29" s="63">
        <f t="shared" si="0"/>
        <v>-41815824.79999995</v>
      </c>
    </row>
    <row r="30" ht="42.75" customHeight="1"/>
    <row r="31" ht="50.25" customHeight="1"/>
    <row r="32" ht="12.75" customHeight="1"/>
    <row r="33" ht="12.75" customHeight="1"/>
    <row r="34" ht="14.25" customHeight="1"/>
    <row r="35" ht="13.5" customHeight="1"/>
  </sheetData>
  <mergeCells count="14">
    <mergeCell ref="E11:E12"/>
    <mergeCell ref="F11:F12"/>
    <mergeCell ref="A11:A12"/>
    <mergeCell ref="B11:B12"/>
    <mergeCell ref="C11:C12"/>
    <mergeCell ref="D11:D12"/>
    <mergeCell ref="A5:F5"/>
    <mergeCell ref="A6:F6"/>
    <mergeCell ref="A8:F9"/>
    <mergeCell ref="A10:F10"/>
    <mergeCell ref="A1:F1"/>
    <mergeCell ref="A2:F2"/>
    <mergeCell ref="A3:F3"/>
    <mergeCell ref="A4: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rep:2.41.2.67</dc:description>
  <cp:lastModifiedBy>Админ</cp:lastModifiedBy>
  <cp:lastPrinted>2017-07-11T01:40:52Z</cp:lastPrinted>
  <dcterms:created xsi:type="dcterms:W3CDTF">2017-07-04T10:55:09Z</dcterms:created>
  <dcterms:modified xsi:type="dcterms:W3CDTF">2017-07-20T08:44:56Z</dcterms:modified>
  <cp:category/>
  <cp:version/>
  <cp:contentType/>
  <cp:contentStatus/>
</cp:coreProperties>
</file>